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mcvalcarcel\AppData\Local\Microsoft\Windows\INetCache\Content.Outlook\JCBVKE02\"/>
    </mc:Choice>
  </mc:AlternateContent>
  <workbookProtection workbookAlgorithmName="SHA-512" workbookHashValue="xU1gFEC8YgEn6g/LKNAT5s0IddNi4ZhgbjyRJp4SfjtzGJvq+Xs6VotqiEtj2FBHbljelstDkS7RlvWZat1Bhw==" workbookSaltValue="wg8gIbi+/ywkVwdFLH/rXw==" workbookSpinCount="100000" lockStructure="1"/>
  <bookViews>
    <workbookView xWindow="0" yWindow="0" windowWidth="28800" windowHeight="12300" firstSheet="1" activeTab="1"/>
  </bookViews>
  <sheets>
    <sheet name="temporal" sheetId="18" state="hidden" r:id="rId1"/>
    <sheet name="CALCULADORA" sheetId="6" r:id="rId2"/>
    <sheet name="Hoja1" sheetId="17" state="hidden" r:id="rId3"/>
    <sheet name="euribor" sheetId="2" state="hidden" r:id="rId4"/>
  </sheets>
  <definedNames>
    <definedName name="MESES">Hoja1!$A$1:$A$5</definedName>
    <definedName name="REVISION">Hoja1!$C$1:$C$2</definedName>
    <definedName name="_xlnm.Print_Titles" localSheetId="1">CALCULADORA!$A:$C,CALCULADORA!$25:$27</definedName>
    <definedName name="_xlnm.Print_Titles" localSheetId="0">temporal!$A:$C,temporal!$25:$27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8" i="6" l="1"/>
  <c r="B8" i="18" s="1"/>
  <c r="B4" i="18" l="1"/>
  <c r="G9" i="18" s="1"/>
  <c r="A28" i="6"/>
  <c r="B11" i="18"/>
  <c r="B15" i="18"/>
  <c r="B12" i="18"/>
  <c r="B16" i="18"/>
  <c r="B13" i="18"/>
  <c r="H28" i="18" s="1"/>
  <c r="P28" i="18" s="1"/>
  <c r="B9" i="18"/>
  <c r="C28" i="18" s="1"/>
  <c r="B10" i="18"/>
  <c r="B17" i="18"/>
  <c r="B3" i="18"/>
  <c r="I7" i="18" s="1"/>
  <c r="B7" i="18"/>
  <c r="H12" i="18" s="1"/>
  <c r="B14" i="18"/>
  <c r="B18" i="18"/>
  <c r="B6" i="18"/>
  <c r="H12" i="6"/>
  <c r="L9" i="6"/>
  <c r="G9" i="6"/>
  <c r="L9" i="18" l="1"/>
  <c r="A29" i="6"/>
  <c r="A28" i="18" l="1"/>
  <c r="A30" i="6"/>
  <c r="A31" i="6" s="1"/>
  <c r="A32" i="6" s="1"/>
  <c r="A33" i="6" s="1"/>
  <c r="A29" i="18" l="1"/>
  <c r="C29" i="18" s="1"/>
  <c r="B28" i="18"/>
  <c r="E28" i="18"/>
  <c r="E28" i="6" s="1"/>
  <c r="A34" i="6"/>
  <c r="A30" i="18" l="1"/>
  <c r="A31" i="18" s="1"/>
  <c r="B29" i="18"/>
  <c r="B28" i="6"/>
  <c r="C28" i="6" s="1"/>
  <c r="E29" i="18"/>
  <c r="F28" i="18"/>
  <c r="F28" i="6" s="1"/>
  <c r="N28" i="18"/>
  <c r="N28" i="6" s="1"/>
  <c r="A35" i="6"/>
  <c r="C30" i="18" l="1"/>
  <c r="C31" i="18" s="1"/>
  <c r="B30" i="18"/>
  <c r="B31" i="18" s="1"/>
  <c r="F29" i="18"/>
  <c r="F29" i="6" s="1"/>
  <c r="E29" i="6"/>
  <c r="N29" i="18"/>
  <c r="N29" i="6" s="1"/>
  <c r="E30" i="18"/>
  <c r="O28" i="18"/>
  <c r="O28" i="6" s="1"/>
  <c r="G28" i="18"/>
  <c r="A32" i="18"/>
  <c r="A36" i="6"/>
  <c r="G28" i="6" l="1"/>
  <c r="O29" i="18"/>
  <c r="O29" i="6" s="1"/>
  <c r="G29" i="18"/>
  <c r="G29" i="6" s="1"/>
  <c r="N30" i="18"/>
  <c r="N30" i="6" s="1"/>
  <c r="E30" i="6"/>
  <c r="E31" i="18"/>
  <c r="E32" i="18" s="1"/>
  <c r="F30" i="18"/>
  <c r="R28" i="18"/>
  <c r="I28" i="18"/>
  <c r="J28" i="18"/>
  <c r="Q28" i="18"/>
  <c r="C32" i="18"/>
  <c r="B32" i="18"/>
  <c r="A33" i="18"/>
  <c r="A37" i="6"/>
  <c r="G30" i="18" l="1"/>
  <c r="G30" i="6" s="1"/>
  <c r="F30" i="6"/>
  <c r="F31" i="18"/>
  <c r="G31" i="18" s="1"/>
  <c r="N31" i="18"/>
  <c r="I29" i="18"/>
  <c r="O30" i="18"/>
  <c r="O30" i="6" s="1"/>
  <c r="Q29" i="18"/>
  <c r="V28" i="18"/>
  <c r="W28" i="18" s="1"/>
  <c r="K28" i="18"/>
  <c r="S28" i="18"/>
  <c r="N32" i="18"/>
  <c r="F32" i="18"/>
  <c r="E33" i="18"/>
  <c r="C33" i="18"/>
  <c r="A34" i="18"/>
  <c r="B33" i="18"/>
  <c r="A38" i="6"/>
  <c r="O31" i="18" l="1"/>
  <c r="I30" i="18"/>
  <c r="V29" i="18"/>
  <c r="Q30" i="18"/>
  <c r="L28" i="18"/>
  <c r="T28" i="18"/>
  <c r="N33" i="18"/>
  <c r="E34" i="18"/>
  <c r="F33" i="18"/>
  <c r="O32" i="18"/>
  <c r="G32" i="18"/>
  <c r="B34" i="18"/>
  <c r="A35" i="18"/>
  <c r="C34" i="18"/>
  <c r="A39" i="6"/>
  <c r="I31" i="18" l="1"/>
  <c r="I32" i="18" s="1"/>
  <c r="H29" i="18"/>
  <c r="Q31" i="18"/>
  <c r="P29" i="18"/>
  <c r="W29" i="18"/>
  <c r="V30" i="18"/>
  <c r="O33" i="18"/>
  <c r="G33" i="18"/>
  <c r="N34" i="18"/>
  <c r="F34" i="18"/>
  <c r="E35" i="18"/>
  <c r="B35" i="18"/>
  <c r="A36" i="18"/>
  <c r="C35" i="18"/>
  <c r="A40" i="6"/>
  <c r="V31" i="18" l="1"/>
  <c r="Q32" i="18"/>
  <c r="V32" i="18" s="1"/>
  <c r="J29" i="18"/>
  <c r="R29" i="18"/>
  <c r="W30" i="18"/>
  <c r="A37" i="18"/>
  <c r="C36" i="18"/>
  <c r="B36" i="18"/>
  <c r="G34" i="18"/>
  <c r="O34" i="18"/>
  <c r="I33" i="18"/>
  <c r="F35" i="18"/>
  <c r="E36" i="18"/>
  <c r="N35" i="18"/>
  <c r="A41" i="6"/>
  <c r="Q33" i="18" l="1"/>
  <c r="Q34" i="18" s="1"/>
  <c r="K29" i="18"/>
  <c r="L29" i="18" s="1"/>
  <c r="W31" i="18"/>
  <c r="W32" i="18" s="1"/>
  <c r="S29" i="18"/>
  <c r="E37" i="18"/>
  <c r="F36" i="18"/>
  <c r="N36" i="18"/>
  <c r="I34" i="18"/>
  <c r="G35" i="18"/>
  <c r="O35" i="18"/>
  <c r="B37" i="18"/>
  <c r="C37" i="18"/>
  <c r="A38" i="18"/>
  <c r="A42" i="6"/>
  <c r="V33" i="18" l="1"/>
  <c r="W33" i="18" s="1"/>
  <c r="T29" i="18"/>
  <c r="P30" i="18" s="1"/>
  <c r="F37" i="18"/>
  <c r="E38" i="18"/>
  <c r="N37" i="18"/>
  <c r="V34" i="18"/>
  <c r="I35" i="18"/>
  <c r="Q35" i="18"/>
  <c r="B38" i="18"/>
  <c r="C38" i="18"/>
  <c r="A39" i="18"/>
  <c r="H30" i="18"/>
  <c r="G36" i="18"/>
  <c r="O36" i="18"/>
  <c r="A43" i="6"/>
  <c r="R30" i="18" l="1"/>
  <c r="J30" i="18"/>
  <c r="Q36" i="18"/>
  <c r="A40" i="18"/>
  <c r="C39" i="18"/>
  <c r="B39" i="18"/>
  <c r="E39" i="18"/>
  <c r="N38" i="18"/>
  <c r="F38" i="18"/>
  <c r="W34" i="18"/>
  <c r="V35" i="18"/>
  <c r="I36" i="18"/>
  <c r="G37" i="18"/>
  <c r="O37" i="18"/>
  <c r="A44" i="6"/>
  <c r="W35" i="18" l="1"/>
  <c r="N39" i="18"/>
  <c r="F39" i="18"/>
  <c r="B40" i="18"/>
  <c r="A41" i="18"/>
  <c r="Q37" i="18"/>
  <c r="C40" i="18"/>
  <c r="K30" i="18"/>
  <c r="I37" i="18"/>
  <c r="V36" i="18"/>
  <c r="O38" i="18"/>
  <c r="G38" i="18"/>
  <c r="S30" i="18"/>
  <c r="A45" i="6"/>
  <c r="V37" i="18" l="1"/>
  <c r="I38" i="18"/>
  <c r="E40" i="18"/>
  <c r="L30" i="18"/>
  <c r="A42" i="18"/>
  <c r="B41" i="18"/>
  <c r="C41" i="18"/>
  <c r="O39" i="18"/>
  <c r="G39" i="18"/>
  <c r="W36" i="18"/>
  <c r="T30" i="18"/>
  <c r="Q38" i="18"/>
  <c r="A46" i="6"/>
  <c r="P31" i="18" l="1"/>
  <c r="N40" i="18"/>
  <c r="F40" i="18"/>
  <c r="E41" i="18"/>
  <c r="W37" i="18"/>
  <c r="A43" i="18"/>
  <c r="B42" i="18"/>
  <c r="C42" i="18"/>
  <c r="H31" i="18"/>
  <c r="I39" i="18"/>
  <c r="V38" i="18"/>
  <c r="Q39" i="18"/>
  <c r="A47" i="6"/>
  <c r="V39" i="18" l="1"/>
  <c r="N41" i="18"/>
  <c r="F41" i="18"/>
  <c r="B43" i="18"/>
  <c r="A44" i="18"/>
  <c r="C43" i="18"/>
  <c r="W38" i="18"/>
  <c r="O40" i="18"/>
  <c r="G40" i="18"/>
  <c r="R31" i="18"/>
  <c r="J31" i="18"/>
  <c r="E42" i="18"/>
  <c r="A48" i="6"/>
  <c r="N42" i="18" l="1"/>
  <c r="F42" i="18"/>
  <c r="S31" i="18"/>
  <c r="W39" i="18"/>
  <c r="A45" i="18"/>
  <c r="C44" i="18"/>
  <c r="B44" i="18"/>
  <c r="G41" i="18"/>
  <c r="O41" i="18"/>
  <c r="K31" i="18"/>
  <c r="E43" i="18"/>
  <c r="A49" i="6"/>
  <c r="E44" i="18" l="1"/>
  <c r="F44" i="18" s="1"/>
  <c r="L31" i="18"/>
  <c r="G42" i="18"/>
  <c r="O42" i="18"/>
  <c r="T31" i="18"/>
  <c r="N43" i="18"/>
  <c r="F43" i="18"/>
  <c r="B45" i="18"/>
  <c r="C45" i="18"/>
  <c r="A46" i="18"/>
  <c r="A50" i="6"/>
  <c r="N44" i="18" l="1"/>
  <c r="E45" i="18"/>
  <c r="N45" i="18" s="1"/>
  <c r="C46" i="18"/>
  <c r="B46" i="18"/>
  <c r="A47" i="18"/>
  <c r="P32" i="18"/>
  <c r="H32" i="18"/>
  <c r="O44" i="18"/>
  <c r="G44" i="18"/>
  <c r="O43" i="18"/>
  <c r="G43" i="18"/>
  <c r="A51" i="6"/>
  <c r="E46" i="18" l="1"/>
  <c r="F46" i="18" s="1"/>
  <c r="F45" i="18"/>
  <c r="O45" i="18" s="1"/>
  <c r="R32" i="18"/>
  <c r="J32" i="18"/>
  <c r="C47" i="18"/>
  <c r="A48" i="18"/>
  <c r="B47" i="18"/>
  <c r="A52" i="6"/>
  <c r="E47" i="18" l="1"/>
  <c r="N47" i="18" s="1"/>
  <c r="N46" i="18"/>
  <c r="G45" i="18"/>
  <c r="K32" i="18"/>
  <c r="B48" i="18"/>
  <c r="A49" i="18"/>
  <c r="C48" i="18"/>
  <c r="G46" i="18"/>
  <c r="O46" i="18"/>
  <c r="S32" i="18"/>
  <c r="A53" i="6"/>
  <c r="E48" i="18" l="1"/>
  <c r="E49" i="18" s="1"/>
  <c r="F47" i="18"/>
  <c r="G47" i="18" s="1"/>
  <c r="C49" i="18"/>
  <c r="A50" i="18"/>
  <c r="B49" i="18"/>
  <c r="L32" i="18"/>
  <c r="T32" i="18"/>
  <c r="A54" i="6"/>
  <c r="N48" i="18" l="1"/>
  <c r="F48" i="18"/>
  <c r="G48" i="18" s="1"/>
  <c r="O47" i="18"/>
  <c r="H33" i="18"/>
  <c r="P33" i="18"/>
  <c r="F49" i="18"/>
  <c r="N49" i="18"/>
  <c r="A51" i="18"/>
  <c r="B50" i="18"/>
  <c r="C50" i="18"/>
  <c r="E50" i="18"/>
  <c r="A55" i="6"/>
  <c r="O48" i="18" l="1"/>
  <c r="R33" i="18"/>
  <c r="F50" i="18"/>
  <c r="N50" i="18"/>
  <c r="E51" i="18"/>
  <c r="A52" i="18"/>
  <c r="C51" i="18"/>
  <c r="B51" i="18"/>
  <c r="J33" i="18"/>
  <c r="G49" i="18"/>
  <c r="O49" i="18"/>
  <c r="A56" i="6"/>
  <c r="F51" i="18" l="1"/>
  <c r="N51" i="18"/>
  <c r="S33" i="18"/>
  <c r="G50" i="18"/>
  <c r="O50" i="18"/>
  <c r="K33" i="18"/>
  <c r="C52" i="18"/>
  <c r="B52" i="18"/>
  <c r="A53" i="18"/>
  <c r="A57" i="6"/>
  <c r="E52" i="18" l="1"/>
  <c r="B53" i="18"/>
  <c r="C53" i="18"/>
  <c r="A54" i="18"/>
  <c r="L33" i="18"/>
  <c r="T33" i="18"/>
  <c r="G51" i="18"/>
  <c r="O51" i="18"/>
  <c r="A58" i="6"/>
  <c r="E53" i="18" l="1"/>
  <c r="P34" i="18"/>
  <c r="F52" i="18"/>
  <c r="N52" i="18"/>
  <c r="H34" i="18"/>
  <c r="A55" i="18"/>
  <c r="B54" i="18"/>
  <c r="C54" i="18"/>
  <c r="A59" i="6"/>
  <c r="F53" i="18" l="1"/>
  <c r="E54" i="18"/>
  <c r="F54" i="18" s="1"/>
  <c r="N53" i="18"/>
  <c r="J34" i="18"/>
  <c r="R34" i="18"/>
  <c r="A56" i="18"/>
  <c r="C55" i="18"/>
  <c r="B55" i="18"/>
  <c r="G52" i="18"/>
  <c r="O52" i="18"/>
  <c r="A60" i="6"/>
  <c r="E55" i="18" l="1"/>
  <c r="N55" i="18" s="1"/>
  <c r="O53" i="18"/>
  <c r="G53" i="18"/>
  <c r="N54" i="18"/>
  <c r="G54" i="18"/>
  <c r="O54" i="18"/>
  <c r="B56" i="18"/>
  <c r="A57" i="18"/>
  <c r="C56" i="18"/>
  <c r="S34" i="18"/>
  <c r="K34" i="18"/>
  <c r="A61" i="6"/>
  <c r="F55" i="18" l="1"/>
  <c r="G55" i="18" s="1"/>
  <c r="E56" i="18"/>
  <c r="N56" i="18" s="1"/>
  <c r="L34" i="18"/>
  <c r="T34" i="18"/>
  <c r="C57" i="18"/>
  <c r="A58" i="18"/>
  <c r="B57" i="18"/>
  <c r="A62" i="6"/>
  <c r="E57" i="18" l="1"/>
  <c r="F57" i="18" s="1"/>
  <c r="F56" i="18"/>
  <c r="O56" i="18" s="1"/>
  <c r="O55" i="18"/>
  <c r="P35" i="18"/>
  <c r="H35" i="18"/>
  <c r="A59" i="18"/>
  <c r="B58" i="18"/>
  <c r="C58" i="18"/>
  <c r="N57" i="18"/>
  <c r="A63" i="6"/>
  <c r="G56" i="18" l="1"/>
  <c r="E58" i="18"/>
  <c r="B59" i="18"/>
  <c r="C59" i="18"/>
  <c r="A60" i="18"/>
  <c r="R35" i="18"/>
  <c r="G57" i="18"/>
  <c r="O57" i="18"/>
  <c r="J35" i="18"/>
  <c r="A64" i="6"/>
  <c r="N58" i="18" l="1"/>
  <c r="F58" i="18"/>
  <c r="E59" i="18"/>
  <c r="F59" i="18" s="1"/>
  <c r="S35" i="18"/>
  <c r="C60" i="18"/>
  <c r="B60" i="18"/>
  <c r="A61" i="18"/>
  <c r="K35" i="18"/>
  <c r="A65" i="6"/>
  <c r="G58" i="18" l="1"/>
  <c r="E60" i="18"/>
  <c r="F60" i="18" s="1"/>
  <c r="O58" i="18"/>
  <c r="N59" i="18"/>
  <c r="G59" i="18"/>
  <c r="O59" i="18"/>
  <c r="L35" i="18"/>
  <c r="A62" i="18"/>
  <c r="B61" i="18"/>
  <c r="C61" i="18"/>
  <c r="T35" i="18"/>
  <c r="A66" i="6"/>
  <c r="E61" i="18" l="1"/>
  <c r="E62" i="18" s="1"/>
  <c r="N60" i="18"/>
  <c r="H36" i="18"/>
  <c r="G60" i="18"/>
  <c r="O60" i="18"/>
  <c r="P36" i="18"/>
  <c r="C62" i="18"/>
  <c r="A63" i="18"/>
  <c r="B62" i="18"/>
  <c r="A67" i="6"/>
  <c r="N61" i="18" l="1"/>
  <c r="F61" i="18"/>
  <c r="G61" i="18" s="1"/>
  <c r="N62" i="18"/>
  <c r="F62" i="18"/>
  <c r="A64" i="18"/>
  <c r="B63" i="18"/>
  <c r="E63" i="18"/>
  <c r="C63" i="18"/>
  <c r="R36" i="18"/>
  <c r="J36" i="18"/>
  <c r="A68" i="6"/>
  <c r="O61" i="18" l="1"/>
  <c r="N63" i="18"/>
  <c r="F63" i="18"/>
  <c r="K36" i="18"/>
  <c r="S36" i="18"/>
  <c r="O62" i="18"/>
  <c r="G62" i="18"/>
  <c r="B64" i="18"/>
  <c r="A65" i="18"/>
  <c r="C64" i="18"/>
  <c r="A69" i="6"/>
  <c r="A66" i="18" l="1"/>
  <c r="B65" i="18"/>
  <c r="C65" i="18"/>
  <c r="T36" i="18"/>
  <c r="L36" i="18"/>
  <c r="G63" i="18"/>
  <c r="O63" i="18"/>
  <c r="E64" i="18"/>
  <c r="A70" i="6"/>
  <c r="E65" i="18" l="1"/>
  <c r="E66" i="18" s="1"/>
  <c r="F64" i="18"/>
  <c r="N64" i="18"/>
  <c r="P37" i="18"/>
  <c r="H37" i="18"/>
  <c r="B66" i="18"/>
  <c r="C66" i="18"/>
  <c r="A67" i="18"/>
  <c r="A71" i="6"/>
  <c r="F66" i="18" l="1"/>
  <c r="N66" i="18"/>
  <c r="B67" i="18"/>
  <c r="E67" i="18"/>
  <c r="A68" i="18"/>
  <c r="C67" i="18"/>
  <c r="R37" i="18"/>
  <c r="G64" i="18"/>
  <c r="O64" i="18"/>
  <c r="J37" i="18"/>
  <c r="N65" i="18"/>
  <c r="F65" i="18"/>
  <c r="A72" i="6"/>
  <c r="B68" i="18" l="1"/>
  <c r="A69" i="18"/>
  <c r="E68" i="18"/>
  <c r="C68" i="18"/>
  <c r="S37" i="18"/>
  <c r="F67" i="18"/>
  <c r="N67" i="18"/>
  <c r="G65" i="18"/>
  <c r="O65" i="18"/>
  <c r="K37" i="18"/>
  <c r="G66" i="18"/>
  <c r="O66" i="18"/>
  <c r="A73" i="6"/>
  <c r="T37" i="18" l="1"/>
  <c r="A70" i="18"/>
  <c r="B69" i="18"/>
  <c r="C69" i="18"/>
  <c r="E69" i="18"/>
  <c r="L37" i="18"/>
  <c r="G67" i="18"/>
  <c r="O67" i="18"/>
  <c r="F68" i="18"/>
  <c r="N68" i="18"/>
  <c r="A74" i="6"/>
  <c r="N69" i="18" l="1"/>
  <c r="F69" i="18"/>
  <c r="P38" i="18"/>
  <c r="H38" i="18"/>
  <c r="G68" i="18"/>
  <c r="O68" i="18"/>
  <c r="C70" i="18"/>
  <c r="B70" i="18"/>
  <c r="A71" i="18"/>
  <c r="A75" i="6"/>
  <c r="E70" i="18" l="1"/>
  <c r="J38" i="18"/>
  <c r="R38" i="18"/>
  <c r="C71" i="18"/>
  <c r="B71" i="18"/>
  <c r="A72" i="18"/>
  <c r="G69" i="18"/>
  <c r="O69" i="18"/>
  <c r="A76" i="6"/>
  <c r="F70" i="18" l="1"/>
  <c r="E71" i="18"/>
  <c r="N70" i="18"/>
  <c r="S38" i="18"/>
  <c r="B72" i="18"/>
  <c r="A73" i="18"/>
  <c r="C72" i="18"/>
  <c r="K38" i="18"/>
  <c r="A77" i="6"/>
  <c r="G70" i="18" l="1"/>
  <c r="O70" i="18"/>
  <c r="E72" i="18"/>
  <c r="N71" i="18"/>
  <c r="F71" i="18"/>
  <c r="L38" i="18"/>
  <c r="C73" i="18"/>
  <c r="A74" i="18"/>
  <c r="B73" i="18"/>
  <c r="T38" i="18"/>
  <c r="A78" i="6"/>
  <c r="N72" i="18" l="1"/>
  <c r="G71" i="18"/>
  <c r="O71" i="18"/>
  <c r="E73" i="18"/>
  <c r="F72" i="18"/>
  <c r="P39" i="18"/>
  <c r="A75" i="18"/>
  <c r="B74" i="18"/>
  <c r="C74" i="18"/>
  <c r="H39" i="18"/>
  <c r="A79" i="6"/>
  <c r="G72" i="18" l="1"/>
  <c r="N73" i="18"/>
  <c r="O72" i="18"/>
  <c r="E74" i="18"/>
  <c r="F73" i="18"/>
  <c r="G73" i="18" s="1"/>
  <c r="C75" i="18"/>
  <c r="A76" i="18"/>
  <c r="B75" i="18"/>
  <c r="J39" i="18"/>
  <c r="R39" i="18"/>
  <c r="A80" i="6"/>
  <c r="O73" i="18" l="1"/>
  <c r="N74" i="18"/>
  <c r="E75" i="18"/>
  <c r="N75" i="18" s="1"/>
  <c r="F74" i="18"/>
  <c r="G74" i="18" s="1"/>
  <c r="S39" i="18"/>
  <c r="B76" i="18"/>
  <c r="A77" i="18"/>
  <c r="C76" i="18"/>
  <c r="K39" i="18"/>
  <c r="A81" i="6"/>
  <c r="O74" i="18" l="1"/>
  <c r="F75" i="18"/>
  <c r="O75" i="18" s="1"/>
  <c r="E76" i="18"/>
  <c r="L39" i="18"/>
  <c r="B77" i="18"/>
  <c r="C77" i="18"/>
  <c r="A78" i="18"/>
  <c r="T39" i="18"/>
  <c r="A82" i="6"/>
  <c r="G75" i="18" l="1"/>
  <c r="E77" i="18"/>
  <c r="P40" i="18"/>
  <c r="B78" i="18"/>
  <c r="C78" i="18"/>
  <c r="A79" i="18"/>
  <c r="H40" i="18"/>
  <c r="N76" i="18"/>
  <c r="F76" i="18"/>
  <c r="A83" i="6"/>
  <c r="F77" i="18" l="1"/>
  <c r="O77" i="18" s="1"/>
  <c r="E78" i="18"/>
  <c r="N77" i="18"/>
  <c r="A80" i="18"/>
  <c r="C79" i="18"/>
  <c r="B79" i="18"/>
  <c r="Q40" i="18"/>
  <c r="R40" i="18"/>
  <c r="J40" i="18"/>
  <c r="I40" i="18"/>
  <c r="O76" i="18"/>
  <c r="G76" i="18"/>
  <c r="A84" i="6"/>
  <c r="G77" i="18" l="1"/>
  <c r="N78" i="18"/>
  <c r="E79" i="18"/>
  <c r="F79" i="18" s="1"/>
  <c r="F78" i="18"/>
  <c r="Q41" i="18"/>
  <c r="S40" i="18"/>
  <c r="K40" i="18"/>
  <c r="I41" i="18"/>
  <c r="V40" i="18"/>
  <c r="C80" i="18"/>
  <c r="B80" i="18"/>
  <c r="A81" i="18"/>
  <c r="A85" i="6"/>
  <c r="E80" i="18" l="1"/>
  <c r="F80" i="18" s="1"/>
  <c r="N79" i="18"/>
  <c r="O78" i="18"/>
  <c r="G78" i="18"/>
  <c r="L40" i="18"/>
  <c r="T40" i="18"/>
  <c r="A82" i="18"/>
  <c r="B81" i="18"/>
  <c r="C81" i="18"/>
  <c r="Q42" i="18"/>
  <c r="W40" i="18"/>
  <c r="I42" i="18"/>
  <c r="V41" i="18"/>
  <c r="G79" i="18"/>
  <c r="O79" i="18"/>
  <c r="A86" i="6"/>
  <c r="N80" i="18" l="1"/>
  <c r="E81" i="18"/>
  <c r="N81" i="18" s="1"/>
  <c r="H41" i="18"/>
  <c r="C82" i="18"/>
  <c r="A83" i="18"/>
  <c r="B82" i="18"/>
  <c r="I43" i="18"/>
  <c r="V42" i="18"/>
  <c r="P41" i="18"/>
  <c r="G80" i="18"/>
  <c r="O80" i="18"/>
  <c r="W41" i="18"/>
  <c r="Q43" i="18"/>
  <c r="A87" i="6"/>
  <c r="F81" i="18" l="1"/>
  <c r="G81" i="18" s="1"/>
  <c r="E82" i="18"/>
  <c r="E83" i="18" s="1"/>
  <c r="R41" i="18"/>
  <c r="I44" i="18"/>
  <c r="V43" i="18"/>
  <c r="C83" i="18"/>
  <c r="B83" i="18"/>
  <c r="A84" i="18"/>
  <c r="J41" i="18"/>
  <c r="W42" i="18"/>
  <c r="Q44" i="18"/>
  <c r="A88" i="6"/>
  <c r="O81" i="18" l="1"/>
  <c r="N82" i="18"/>
  <c r="F82" i="18"/>
  <c r="G82" i="18" s="1"/>
  <c r="W43" i="18"/>
  <c r="N83" i="18"/>
  <c r="F83" i="18"/>
  <c r="K41" i="18"/>
  <c r="Q45" i="18"/>
  <c r="A85" i="18"/>
  <c r="C84" i="18"/>
  <c r="E84" i="18"/>
  <c r="B84" i="18"/>
  <c r="I45" i="18"/>
  <c r="V44" i="18"/>
  <c r="S41" i="18"/>
  <c r="A89" i="6"/>
  <c r="O82" i="18" l="1"/>
  <c r="E85" i="18"/>
  <c r="B85" i="18"/>
  <c r="C85" i="18"/>
  <c r="A86" i="18"/>
  <c r="V45" i="18"/>
  <c r="L41" i="18"/>
  <c r="W44" i="18"/>
  <c r="N84" i="18"/>
  <c r="F84" i="18"/>
  <c r="T41" i="18"/>
  <c r="G83" i="18"/>
  <c r="O83" i="18"/>
  <c r="A90" i="6"/>
  <c r="W45" i="18" l="1"/>
  <c r="O84" i="18"/>
  <c r="G84" i="18"/>
  <c r="H42" i="18"/>
  <c r="A87" i="18"/>
  <c r="E86" i="18"/>
  <c r="B86" i="18"/>
  <c r="C86" i="18"/>
  <c r="P42" i="18"/>
  <c r="F85" i="18"/>
  <c r="N85" i="18"/>
  <c r="A91" i="6"/>
  <c r="G85" i="18" l="1"/>
  <c r="O85" i="18"/>
  <c r="R42" i="18"/>
  <c r="E87" i="18"/>
  <c r="B87" i="18"/>
  <c r="C87" i="18"/>
  <c r="A88" i="18"/>
  <c r="J42" i="18"/>
  <c r="F86" i="18"/>
  <c r="N86" i="18"/>
  <c r="A92" i="6"/>
  <c r="O86" i="18" l="1"/>
  <c r="G86" i="18"/>
  <c r="K42" i="18"/>
  <c r="S42" i="18"/>
  <c r="F87" i="18"/>
  <c r="N87" i="18"/>
  <c r="A89" i="18"/>
  <c r="C88" i="18"/>
  <c r="E88" i="18" s="1"/>
  <c r="B88" i="18"/>
  <c r="A93" i="6"/>
  <c r="F88" i="18" l="1"/>
  <c r="N88" i="18"/>
  <c r="G87" i="18"/>
  <c r="O87" i="18"/>
  <c r="L42" i="18"/>
  <c r="C89" i="18"/>
  <c r="E89" i="18"/>
  <c r="A90" i="18"/>
  <c r="B89" i="18"/>
  <c r="T42" i="18"/>
  <c r="A94" i="6"/>
  <c r="P43" i="18" l="1"/>
  <c r="B90" i="18"/>
  <c r="C90" i="18"/>
  <c r="E90" i="18"/>
  <c r="A91" i="18"/>
  <c r="N89" i="18"/>
  <c r="F89" i="18"/>
  <c r="H43" i="18"/>
  <c r="G88" i="18"/>
  <c r="O88" i="18"/>
  <c r="A95" i="6"/>
  <c r="B91" i="18" l="1"/>
  <c r="A92" i="18"/>
  <c r="C91" i="18"/>
  <c r="E91" i="18"/>
  <c r="J43" i="18"/>
  <c r="N90" i="18"/>
  <c r="F90" i="18"/>
  <c r="O89" i="18"/>
  <c r="G89" i="18"/>
  <c r="R43" i="18"/>
  <c r="A96" i="6"/>
  <c r="B92" i="18" l="1"/>
  <c r="C92" i="18"/>
  <c r="A93" i="18"/>
  <c r="E92" i="18"/>
  <c r="S43" i="18"/>
  <c r="O90" i="18"/>
  <c r="G90" i="18"/>
  <c r="K43" i="18"/>
  <c r="F91" i="18"/>
  <c r="N91" i="18"/>
  <c r="A97" i="6"/>
  <c r="T43" i="18" l="1"/>
  <c r="F92" i="18"/>
  <c r="N92" i="18"/>
  <c r="G91" i="18"/>
  <c r="O91" i="18"/>
  <c r="B93" i="18"/>
  <c r="A94" i="18"/>
  <c r="C93" i="18"/>
  <c r="E93" i="18"/>
  <c r="L43" i="18"/>
  <c r="A98" i="6"/>
  <c r="C94" i="18" l="1"/>
  <c r="E94" i="18" s="1"/>
  <c r="B94" i="18"/>
  <c r="A95" i="18"/>
  <c r="O92" i="18"/>
  <c r="G92" i="18"/>
  <c r="P44" i="18"/>
  <c r="H44" i="18"/>
  <c r="F93" i="18"/>
  <c r="N93" i="18"/>
  <c r="A99" i="6"/>
  <c r="N94" i="18" l="1"/>
  <c r="F94" i="18"/>
  <c r="J44" i="18"/>
  <c r="O93" i="18"/>
  <c r="G93" i="18"/>
  <c r="R44" i="18"/>
  <c r="A96" i="18"/>
  <c r="C95" i="18"/>
  <c r="E95" i="18"/>
  <c r="B95" i="18"/>
  <c r="A100" i="6"/>
  <c r="N95" i="18" l="1"/>
  <c r="F95" i="18"/>
  <c r="S44" i="18"/>
  <c r="C96" i="18"/>
  <c r="A97" i="18"/>
  <c r="B96" i="18"/>
  <c r="E96" i="18"/>
  <c r="K44" i="18"/>
  <c r="G94" i="18"/>
  <c r="O94" i="18"/>
  <c r="A101" i="6"/>
  <c r="A98" i="18" l="1"/>
  <c r="B97" i="18"/>
  <c r="C97" i="18"/>
  <c r="E97" i="18"/>
  <c r="T44" i="18"/>
  <c r="F96" i="18"/>
  <c r="N96" i="18"/>
  <c r="L44" i="18"/>
  <c r="O95" i="18"/>
  <c r="G95" i="18"/>
  <c r="A102" i="6"/>
  <c r="H45" i="18" l="1"/>
  <c r="G96" i="18"/>
  <c r="O96" i="18"/>
  <c r="F97" i="18"/>
  <c r="N97" i="18"/>
  <c r="P45" i="18"/>
  <c r="E98" i="18"/>
  <c r="A99" i="18"/>
  <c r="C98" i="18"/>
  <c r="B98" i="18"/>
  <c r="A103" i="6"/>
  <c r="R45" i="18" l="1"/>
  <c r="C99" i="18"/>
  <c r="E99" i="18"/>
  <c r="A100" i="18"/>
  <c r="B99" i="18"/>
  <c r="F98" i="18"/>
  <c r="N98" i="18"/>
  <c r="J45" i="18"/>
  <c r="G97" i="18"/>
  <c r="O97" i="18"/>
  <c r="A104" i="6"/>
  <c r="K45" i="18" l="1"/>
  <c r="B100" i="18"/>
  <c r="C100" i="18"/>
  <c r="A101" i="18"/>
  <c r="G98" i="18"/>
  <c r="O98" i="18"/>
  <c r="N99" i="18"/>
  <c r="F99" i="18"/>
  <c r="S45" i="18"/>
  <c r="A105" i="6"/>
  <c r="T45" i="18" l="1"/>
  <c r="L45" i="18"/>
  <c r="B101" i="18"/>
  <c r="A102" i="18"/>
  <c r="C101" i="18"/>
  <c r="O99" i="18"/>
  <c r="G99" i="18"/>
  <c r="E100" i="18"/>
  <c r="A106" i="6"/>
  <c r="N100" i="18" l="1"/>
  <c r="F100" i="18"/>
  <c r="B102" i="18"/>
  <c r="A103" i="18"/>
  <c r="C102" i="18"/>
  <c r="H46" i="18"/>
  <c r="P46" i="18"/>
  <c r="E101" i="18"/>
  <c r="A107" i="6"/>
  <c r="F101" i="18" l="1"/>
  <c r="N101" i="18"/>
  <c r="R46" i="18"/>
  <c r="Q46" i="18"/>
  <c r="E102" i="18"/>
  <c r="I46" i="18"/>
  <c r="J46" i="18"/>
  <c r="B103" i="18"/>
  <c r="A104" i="18"/>
  <c r="C103" i="18"/>
  <c r="O100" i="18"/>
  <c r="G100" i="18"/>
  <c r="A108" i="6"/>
  <c r="F102" i="18" l="1"/>
  <c r="N102" i="18"/>
  <c r="C104" i="18"/>
  <c r="A105" i="18"/>
  <c r="B104" i="18"/>
  <c r="E103" i="18"/>
  <c r="S46" i="18"/>
  <c r="Q47" i="18"/>
  <c r="K46" i="18"/>
  <c r="V46" i="18"/>
  <c r="I47" i="18"/>
  <c r="G101" i="18"/>
  <c r="O101" i="18"/>
  <c r="A109" i="6"/>
  <c r="Q48" i="18" l="1"/>
  <c r="I48" i="18"/>
  <c r="V47" i="18"/>
  <c r="N103" i="18"/>
  <c r="F103" i="18"/>
  <c r="E104" i="18"/>
  <c r="E105" i="18" s="1"/>
  <c r="C105" i="18"/>
  <c r="A106" i="18"/>
  <c r="B105" i="18"/>
  <c r="L46" i="18"/>
  <c r="W46" i="18"/>
  <c r="T46" i="18"/>
  <c r="O102" i="18"/>
  <c r="G102" i="18"/>
  <c r="A110" i="6"/>
  <c r="N105" i="18" l="1"/>
  <c r="F105" i="18"/>
  <c r="H47" i="18"/>
  <c r="F104" i="18"/>
  <c r="N104" i="18"/>
  <c r="V48" i="18"/>
  <c r="I49" i="18"/>
  <c r="W47" i="18"/>
  <c r="C106" i="18"/>
  <c r="B106" i="18"/>
  <c r="A107" i="18"/>
  <c r="Q49" i="18"/>
  <c r="P47" i="18"/>
  <c r="G103" i="18"/>
  <c r="O103" i="18"/>
  <c r="A111" i="6"/>
  <c r="W48" i="18" l="1"/>
  <c r="V49" i="18"/>
  <c r="I50" i="18"/>
  <c r="O104" i="18"/>
  <c r="G104" i="18"/>
  <c r="O105" i="18"/>
  <c r="G105" i="18"/>
  <c r="B107" i="18"/>
  <c r="A108" i="18"/>
  <c r="C107" i="18"/>
  <c r="R47" i="18"/>
  <c r="Q50" i="18"/>
  <c r="E106" i="18"/>
  <c r="J47" i="18"/>
  <c r="A112" i="6"/>
  <c r="K47" i="18" l="1"/>
  <c r="W49" i="18"/>
  <c r="N106" i="18"/>
  <c r="F106" i="18"/>
  <c r="Q51" i="18"/>
  <c r="B108" i="18"/>
  <c r="C108" i="18"/>
  <c r="A109" i="18"/>
  <c r="E107" i="18"/>
  <c r="I51" i="18"/>
  <c r="V50" i="18"/>
  <c r="S47" i="18"/>
  <c r="A113" i="6"/>
  <c r="T47" i="18" l="1"/>
  <c r="F107" i="18"/>
  <c r="N107" i="18"/>
  <c r="A110" i="18"/>
  <c r="C109" i="18"/>
  <c r="B109" i="18"/>
  <c r="E108" i="18"/>
  <c r="V51" i="18"/>
  <c r="W50" i="18"/>
  <c r="L47" i="18"/>
  <c r="G106" i="18"/>
  <c r="O106" i="18"/>
  <c r="A114" i="6"/>
  <c r="W51" i="18" l="1"/>
  <c r="F108" i="18"/>
  <c r="N108" i="18"/>
  <c r="E109" i="18"/>
  <c r="H48" i="18"/>
  <c r="O107" i="18"/>
  <c r="G107" i="18"/>
  <c r="C110" i="18"/>
  <c r="B110" i="18"/>
  <c r="A111" i="18"/>
  <c r="P48" i="18"/>
  <c r="A115" i="6"/>
  <c r="E110" i="18" l="1"/>
  <c r="F110" i="18" s="1"/>
  <c r="O108" i="18"/>
  <c r="G108" i="18"/>
  <c r="J48" i="18"/>
  <c r="B111" i="18"/>
  <c r="C111" i="18"/>
  <c r="A112" i="18"/>
  <c r="N109" i="18"/>
  <c r="F109" i="18"/>
  <c r="R48" i="18"/>
  <c r="A116" i="6"/>
  <c r="N110" i="18" l="1"/>
  <c r="E111" i="18"/>
  <c r="K48" i="18"/>
  <c r="O109" i="18"/>
  <c r="G109" i="18"/>
  <c r="C112" i="18"/>
  <c r="A113" i="18"/>
  <c r="B112" i="18"/>
  <c r="O110" i="18"/>
  <c r="G110" i="18"/>
  <c r="S48" i="18"/>
  <c r="A117" i="6"/>
  <c r="N111" i="18" l="1"/>
  <c r="F111" i="18"/>
  <c r="O111" i="18" s="1"/>
  <c r="T48" i="18"/>
  <c r="E112" i="18"/>
  <c r="L48" i="18"/>
  <c r="A114" i="18"/>
  <c r="B113" i="18"/>
  <c r="C113" i="18"/>
  <c r="A118" i="6"/>
  <c r="G111" i="18" l="1"/>
  <c r="E113" i="18"/>
  <c r="P49" i="18"/>
  <c r="B114" i="18"/>
  <c r="C114" i="18"/>
  <c r="A115" i="18"/>
  <c r="F112" i="18"/>
  <c r="N112" i="18"/>
  <c r="H49" i="18"/>
  <c r="A119" i="6"/>
  <c r="F113" i="18" l="1"/>
  <c r="N113" i="18"/>
  <c r="E114" i="18"/>
  <c r="J49" i="18"/>
  <c r="A116" i="18"/>
  <c r="C115" i="18"/>
  <c r="B115" i="18"/>
  <c r="O112" i="18"/>
  <c r="G112" i="18"/>
  <c r="R49" i="18"/>
  <c r="A120" i="6"/>
  <c r="G113" i="18" l="1"/>
  <c r="O113" i="18"/>
  <c r="N114" i="18"/>
  <c r="E115" i="18"/>
  <c r="F115" i="18" s="1"/>
  <c r="F114" i="18"/>
  <c r="S49" i="18"/>
  <c r="A117" i="18"/>
  <c r="B116" i="18"/>
  <c r="C116" i="18"/>
  <c r="K49" i="18"/>
  <c r="A121" i="6"/>
  <c r="O114" i="18" l="1"/>
  <c r="N115" i="18"/>
  <c r="E116" i="18"/>
  <c r="G114" i="18"/>
  <c r="G115" i="18"/>
  <c r="O115" i="18"/>
  <c r="T49" i="18"/>
  <c r="C117" i="18"/>
  <c r="B117" i="18"/>
  <c r="A118" i="18"/>
  <c r="L49" i="18"/>
  <c r="A122" i="6"/>
  <c r="F116" i="18" l="1"/>
  <c r="O116" i="18" s="1"/>
  <c r="N116" i="18"/>
  <c r="E117" i="18"/>
  <c r="F117" i="18" s="1"/>
  <c r="C118" i="18"/>
  <c r="B118" i="18"/>
  <c r="A119" i="18"/>
  <c r="H50" i="18"/>
  <c r="P50" i="18"/>
  <c r="A123" i="6"/>
  <c r="G116" i="18" l="1"/>
  <c r="N117" i="18"/>
  <c r="G117" i="18"/>
  <c r="O117" i="18"/>
  <c r="B119" i="18"/>
  <c r="A120" i="18"/>
  <c r="C119" i="18"/>
  <c r="J50" i="18"/>
  <c r="E118" i="18"/>
  <c r="R50" i="18"/>
  <c r="A124" i="6"/>
  <c r="E119" i="18" l="1"/>
  <c r="F119" i="18" s="1"/>
  <c r="S50" i="18"/>
  <c r="N118" i="18"/>
  <c r="F118" i="18"/>
  <c r="B120" i="18"/>
  <c r="C120" i="18"/>
  <c r="A121" i="18"/>
  <c r="K50" i="18"/>
  <c r="A125" i="6"/>
  <c r="N119" i="18" l="1"/>
  <c r="E120" i="18"/>
  <c r="N120" i="18" s="1"/>
  <c r="L50" i="18"/>
  <c r="T50" i="18"/>
  <c r="G119" i="18"/>
  <c r="O119" i="18"/>
  <c r="C121" i="18"/>
  <c r="B121" i="18"/>
  <c r="A122" i="18"/>
  <c r="O118" i="18"/>
  <c r="G118" i="18"/>
  <c r="A126" i="6"/>
  <c r="E121" i="18" l="1"/>
  <c r="F121" i="18" s="1"/>
  <c r="F120" i="18"/>
  <c r="O120" i="18" s="1"/>
  <c r="P51" i="18"/>
  <c r="B122" i="18"/>
  <c r="A123" i="18"/>
  <c r="C122" i="18"/>
  <c r="H51" i="18"/>
  <c r="A127" i="6"/>
  <c r="N121" i="18" l="1"/>
  <c r="E122" i="18"/>
  <c r="G120" i="18"/>
  <c r="C123" i="18"/>
  <c r="A124" i="18"/>
  <c r="B123" i="18"/>
  <c r="O121" i="18"/>
  <c r="G121" i="18"/>
  <c r="J51" i="18"/>
  <c r="R51" i="18"/>
  <c r="A128" i="6"/>
  <c r="F122" i="18" l="1"/>
  <c r="O122" i="18" s="1"/>
  <c r="E123" i="18"/>
  <c r="N122" i="18"/>
  <c r="S51" i="18"/>
  <c r="B124" i="18"/>
  <c r="A125" i="18"/>
  <c r="C124" i="18"/>
  <c r="K51" i="18"/>
  <c r="A129" i="6"/>
  <c r="G122" i="18" l="1"/>
  <c r="N123" i="18"/>
  <c r="F123" i="18"/>
  <c r="O123" i="18" s="1"/>
  <c r="E124" i="18"/>
  <c r="L51" i="18"/>
  <c r="B125" i="18"/>
  <c r="C125" i="18"/>
  <c r="A126" i="18"/>
  <c r="T51" i="18"/>
  <c r="A130" i="6"/>
  <c r="G123" i="18" l="1"/>
  <c r="E125" i="18"/>
  <c r="N124" i="18"/>
  <c r="F124" i="18"/>
  <c r="P52" i="18"/>
  <c r="H52" i="18"/>
  <c r="A127" i="18"/>
  <c r="C126" i="18"/>
  <c r="B126" i="18"/>
  <c r="A131" i="6"/>
  <c r="F125" i="18" l="1"/>
  <c r="G125" i="18" s="1"/>
  <c r="E126" i="18"/>
  <c r="E127" i="18" s="1"/>
  <c r="N125" i="18"/>
  <c r="G124" i="18"/>
  <c r="O124" i="18"/>
  <c r="A128" i="18"/>
  <c r="C127" i="18"/>
  <c r="B127" i="18"/>
  <c r="R52" i="18"/>
  <c r="Q52" i="18"/>
  <c r="I52" i="18"/>
  <c r="J52" i="18"/>
  <c r="A132" i="6"/>
  <c r="F126" i="18" l="1"/>
  <c r="G126" i="18" s="1"/>
  <c r="O125" i="18"/>
  <c r="N126" i="18"/>
  <c r="B128" i="18"/>
  <c r="E128" i="18"/>
  <c r="A129" i="18"/>
  <c r="C128" i="18"/>
  <c r="S52" i="18"/>
  <c r="Q53" i="18"/>
  <c r="N127" i="18"/>
  <c r="F127" i="18"/>
  <c r="K52" i="18"/>
  <c r="I53" i="18"/>
  <c r="V52" i="18"/>
  <c r="A133" i="6"/>
  <c r="O126" i="18" l="1"/>
  <c r="Q54" i="18"/>
  <c r="C129" i="18"/>
  <c r="E129" i="18"/>
  <c r="A130" i="18"/>
  <c r="B129" i="18"/>
  <c r="L52" i="18"/>
  <c r="T52" i="18"/>
  <c r="W52" i="18"/>
  <c r="N128" i="18"/>
  <c r="F128" i="18"/>
  <c r="I54" i="18"/>
  <c r="V53" i="18"/>
  <c r="G127" i="18"/>
  <c r="O127" i="18"/>
  <c r="A134" i="6"/>
  <c r="W53" i="18" l="1"/>
  <c r="P53" i="18"/>
  <c r="A131" i="18"/>
  <c r="C130" i="18"/>
  <c r="E130" i="18" s="1"/>
  <c r="B130" i="18"/>
  <c r="V54" i="18"/>
  <c r="I55" i="18"/>
  <c r="G128" i="18"/>
  <c r="O128" i="18"/>
  <c r="H53" i="18"/>
  <c r="N129" i="18"/>
  <c r="F129" i="18"/>
  <c r="Q55" i="18"/>
  <c r="A135" i="6"/>
  <c r="J53" i="18" l="1"/>
  <c r="A132" i="18"/>
  <c r="B131" i="18"/>
  <c r="C131" i="18"/>
  <c r="E131" i="18"/>
  <c r="R53" i="18"/>
  <c r="Q56" i="18"/>
  <c r="G129" i="18"/>
  <c r="O129" i="18"/>
  <c r="V55" i="18"/>
  <c r="I56" i="18"/>
  <c r="W54" i="18"/>
  <c r="F130" i="18"/>
  <c r="N130" i="18"/>
  <c r="A136" i="6"/>
  <c r="W55" i="18" l="1"/>
  <c r="C132" i="18"/>
  <c r="A133" i="18"/>
  <c r="B132" i="18"/>
  <c r="E132" i="18"/>
  <c r="O130" i="18"/>
  <c r="G130" i="18"/>
  <c r="Q57" i="18"/>
  <c r="S53" i="18"/>
  <c r="K53" i="18"/>
  <c r="I57" i="18"/>
  <c r="V56" i="18"/>
  <c r="F131" i="18"/>
  <c r="N131" i="18"/>
  <c r="A137" i="6"/>
  <c r="V57" i="18" l="1"/>
  <c r="C133" i="18"/>
  <c r="A134" i="18"/>
  <c r="B133" i="18"/>
  <c r="E133" i="18"/>
  <c r="G131" i="18"/>
  <c r="O131" i="18"/>
  <c r="T53" i="18"/>
  <c r="N132" i="18"/>
  <c r="F132" i="18"/>
  <c r="L53" i="18"/>
  <c r="W56" i="18"/>
  <c r="A138" i="6"/>
  <c r="H54" i="18" l="1"/>
  <c r="P54" i="18"/>
  <c r="E134" i="18"/>
  <c r="C134" i="18"/>
  <c r="A135" i="18"/>
  <c r="B134" i="18"/>
  <c r="W57" i="18"/>
  <c r="G132" i="18"/>
  <c r="O132" i="18"/>
  <c r="N133" i="18"/>
  <c r="F133" i="18"/>
  <c r="A139" i="6"/>
  <c r="O133" i="18" l="1"/>
  <c r="G133" i="18"/>
  <c r="R54" i="18"/>
  <c r="F134" i="18"/>
  <c r="N134" i="18"/>
  <c r="A136" i="18"/>
  <c r="E135" i="18"/>
  <c r="B135" i="18"/>
  <c r="C135" i="18"/>
  <c r="J54" i="18"/>
  <c r="A140" i="6"/>
  <c r="K54" i="18" l="1"/>
  <c r="A137" i="18"/>
  <c r="B136" i="18"/>
  <c r="C136" i="18"/>
  <c r="E136" i="18" s="1"/>
  <c r="O134" i="18"/>
  <c r="G134" i="18"/>
  <c r="F135" i="18"/>
  <c r="N135" i="18"/>
  <c r="S54" i="18"/>
  <c r="A141" i="6"/>
  <c r="N136" i="18" l="1"/>
  <c r="F136" i="18"/>
  <c r="E137" i="18"/>
  <c r="C137" i="18"/>
  <c r="B137" i="18"/>
  <c r="A138" i="18"/>
  <c r="O135" i="18"/>
  <c r="G135" i="18"/>
  <c r="L54" i="18"/>
  <c r="T54" i="18"/>
  <c r="A142" i="6"/>
  <c r="H55" i="18" l="1"/>
  <c r="B138" i="18"/>
  <c r="A139" i="18"/>
  <c r="C138" i="18"/>
  <c r="E138" i="18"/>
  <c r="N137" i="18"/>
  <c r="F137" i="18"/>
  <c r="O136" i="18"/>
  <c r="G136" i="18"/>
  <c r="P55" i="18"/>
  <c r="A143" i="6"/>
  <c r="A140" i="18" l="1"/>
  <c r="C139" i="18"/>
  <c r="E139" i="18"/>
  <c r="B139" i="18"/>
  <c r="R55" i="18"/>
  <c r="N138" i="18"/>
  <c r="F138" i="18"/>
  <c r="O137" i="18"/>
  <c r="G137" i="18"/>
  <c r="J55" i="18"/>
  <c r="A144" i="6"/>
  <c r="S55" i="18" l="1"/>
  <c r="O138" i="18"/>
  <c r="G138" i="18"/>
  <c r="B140" i="18"/>
  <c r="C140" i="18"/>
  <c r="E140" i="18"/>
  <c r="A141" i="18"/>
  <c r="K55" i="18"/>
  <c r="N139" i="18"/>
  <c r="F139" i="18"/>
  <c r="A145" i="6"/>
  <c r="G139" i="18" l="1"/>
  <c r="O139" i="18"/>
  <c r="L55" i="18"/>
  <c r="F140" i="18"/>
  <c r="N140" i="18"/>
  <c r="T55" i="18"/>
  <c r="E141" i="18"/>
  <c r="A142" i="18"/>
  <c r="C141" i="18"/>
  <c r="B141" i="18"/>
  <c r="A146" i="6"/>
  <c r="P56" i="18" l="1"/>
  <c r="N141" i="18"/>
  <c r="F141" i="18"/>
  <c r="G140" i="18"/>
  <c r="O140" i="18"/>
  <c r="C142" i="18"/>
  <c r="B142" i="18"/>
  <c r="A143" i="18"/>
  <c r="H56" i="18"/>
  <c r="A147" i="6"/>
  <c r="E142" i="18" l="1"/>
  <c r="R56" i="18"/>
  <c r="J56" i="18"/>
  <c r="O141" i="18"/>
  <c r="G141" i="18"/>
  <c r="A144" i="18"/>
  <c r="B143" i="18"/>
  <c r="C143" i="18"/>
  <c r="A148" i="6"/>
  <c r="F142" i="18" l="1"/>
  <c r="G142" i="18" s="1"/>
  <c r="N142" i="18"/>
  <c r="E143" i="18"/>
  <c r="E144" i="18" s="1"/>
  <c r="K56" i="18"/>
  <c r="C144" i="18"/>
  <c r="B144" i="18"/>
  <c r="A145" i="18"/>
  <c r="S56" i="18"/>
  <c r="A149" i="6"/>
  <c r="F143" i="18" l="1"/>
  <c r="G143" i="18" s="1"/>
  <c r="N143" i="18"/>
  <c r="O142" i="18"/>
  <c r="B145" i="18"/>
  <c r="A146" i="18"/>
  <c r="C145" i="18"/>
  <c r="E145" i="18"/>
  <c r="F144" i="18"/>
  <c r="N144" i="18"/>
  <c r="T56" i="18"/>
  <c r="L56" i="18"/>
  <c r="A150" i="6"/>
  <c r="O143" i="18" l="1"/>
  <c r="P57" i="18"/>
  <c r="N145" i="18"/>
  <c r="F145" i="18"/>
  <c r="G144" i="18"/>
  <c r="O144" i="18"/>
  <c r="H57" i="18"/>
  <c r="A147" i="18"/>
  <c r="E146" i="18"/>
  <c r="C146" i="18"/>
  <c r="B146" i="18"/>
  <c r="A151" i="6"/>
  <c r="J57" i="18" l="1"/>
  <c r="A148" i="18"/>
  <c r="B147" i="18"/>
  <c r="C147" i="18"/>
  <c r="E147" i="18"/>
  <c r="O145" i="18"/>
  <c r="G145" i="18"/>
  <c r="F146" i="18"/>
  <c r="N146" i="18"/>
  <c r="R57" i="18"/>
  <c r="A152" i="6"/>
  <c r="G146" i="18" l="1"/>
  <c r="O146" i="18"/>
  <c r="N147" i="18"/>
  <c r="F147" i="18"/>
  <c r="K57" i="18"/>
  <c r="B148" i="18"/>
  <c r="A149" i="18"/>
  <c r="C148" i="18"/>
  <c r="S57" i="18"/>
  <c r="A153" i="6"/>
  <c r="L57" i="18" l="1"/>
  <c r="G147" i="18"/>
  <c r="O147" i="18"/>
  <c r="T57" i="18"/>
  <c r="E148" i="18"/>
  <c r="C149" i="18"/>
  <c r="B149" i="18"/>
  <c r="A150" i="18"/>
  <c r="A154" i="6"/>
  <c r="E149" i="18" l="1"/>
  <c r="P58" i="18"/>
  <c r="H58" i="18"/>
  <c r="F148" i="18"/>
  <c r="N148" i="18"/>
  <c r="C150" i="18"/>
  <c r="A151" i="18"/>
  <c r="B150" i="18"/>
  <c r="A155" i="6"/>
  <c r="N149" i="18" l="1"/>
  <c r="E150" i="18"/>
  <c r="N150" i="18" s="1"/>
  <c r="F149" i="18"/>
  <c r="Q58" i="18"/>
  <c r="R58" i="18"/>
  <c r="J58" i="18"/>
  <c r="I58" i="18"/>
  <c r="O148" i="18"/>
  <c r="G148" i="18"/>
  <c r="A152" i="18"/>
  <c r="C151" i="18"/>
  <c r="B151" i="18"/>
  <c r="A156" i="6"/>
  <c r="E151" i="18" l="1"/>
  <c r="F151" i="18" s="1"/>
  <c r="F150" i="18"/>
  <c r="G150" i="18" s="1"/>
  <c r="O149" i="18"/>
  <c r="G149" i="18"/>
  <c r="Q59" i="18"/>
  <c r="S58" i="18"/>
  <c r="V58" i="18"/>
  <c r="K58" i="18"/>
  <c r="I59" i="18"/>
  <c r="B152" i="18"/>
  <c r="C152" i="18"/>
  <c r="A153" i="18"/>
  <c r="A157" i="6"/>
  <c r="E152" i="18" l="1"/>
  <c r="F152" i="18" s="1"/>
  <c r="N151" i="18"/>
  <c r="O150" i="18"/>
  <c r="C153" i="18"/>
  <c r="A154" i="18"/>
  <c r="B153" i="18"/>
  <c r="W58" i="18"/>
  <c r="O151" i="18"/>
  <c r="G151" i="18"/>
  <c r="I60" i="18"/>
  <c r="V59" i="18"/>
  <c r="T58" i="18"/>
  <c r="L58" i="18"/>
  <c r="Q60" i="18"/>
  <c r="A158" i="6"/>
  <c r="E153" i="18" l="1"/>
  <c r="F153" i="18" s="1"/>
  <c r="N152" i="18"/>
  <c r="H59" i="18"/>
  <c r="P59" i="18"/>
  <c r="A155" i="18"/>
  <c r="C154" i="18"/>
  <c r="B154" i="18"/>
  <c r="I61" i="18"/>
  <c r="V60" i="18"/>
  <c r="Q61" i="18"/>
  <c r="O152" i="18"/>
  <c r="G152" i="18"/>
  <c r="W59" i="18"/>
  <c r="A159" i="6"/>
  <c r="N153" i="18" l="1"/>
  <c r="E154" i="18"/>
  <c r="N154" i="18" s="1"/>
  <c r="O153" i="18"/>
  <c r="G153" i="18"/>
  <c r="R59" i="18"/>
  <c r="W60" i="18"/>
  <c r="Q62" i="18"/>
  <c r="C155" i="18"/>
  <c r="A156" i="18"/>
  <c r="B155" i="18"/>
  <c r="I62" i="18"/>
  <c r="V61" i="18"/>
  <c r="J59" i="18"/>
  <c r="A160" i="6"/>
  <c r="E155" i="18" l="1"/>
  <c r="E156" i="18" s="1"/>
  <c r="F154" i="18"/>
  <c r="G154" i="18" s="1"/>
  <c r="I63" i="18"/>
  <c r="V62" i="18"/>
  <c r="C156" i="18"/>
  <c r="A157" i="18"/>
  <c r="B156" i="18"/>
  <c r="K59" i="18"/>
  <c r="W61" i="18"/>
  <c r="S59" i="18"/>
  <c r="Q63" i="18"/>
  <c r="A161" i="6"/>
  <c r="F155" i="18" l="1"/>
  <c r="G155" i="18" s="1"/>
  <c r="N155" i="18"/>
  <c r="O154" i="18"/>
  <c r="T59" i="18"/>
  <c r="L59" i="18"/>
  <c r="N156" i="18"/>
  <c r="F156" i="18"/>
  <c r="W62" i="18"/>
  <c r="E157" i="18"/>
  <c r="B157" i="18"/>
  <c r="A158" i="18"/>
  <c r="C157" i="18"/>
  <c r="V63" i="18"/>
  <c r="A162" i="6"/>
  <c r="O155" i="18" l="1"/>
  <c r="W63" i="18"/>
  <c r="H60" i="18"/>
  <c r="B158" i="18"/>
  <c r="E158" i="18"/>
  <c r="A159" i="18"/>
  <c r="C158" i="18"/>
  <c r="O156" i="18"/>
  <c r="G156" i="18"/>
  <c r="N157" i="18"/>
  <c r="F157" i="18"/>
  <c r="P60" i="18"/>
  <c r="A163" i="6"/>
  <c r="R60" i="18" l="1"/>
  <c r="F158" i="18"/>
  <c r="N158" i="18"/>
  <c r="J60" i="18"/>
  <c r="A160" i="18"/>
  <c r="C159" i="18"/>
  <c r="E159" i="18"/>
  <c r="B159" i="18"/>
  <c r="G157" i="18"/>
  <c r="O157" i="18"/>
  <c r="A164" i="6"/>
  <c r="G158" i="18" l="1"/>
  <c r="O158" i="18"/>
  <c r="N159" i="18"/>
  <c r="F159" i="18"/>
  <c r="K60" i="18"/>
  <c r="B160" i="18"/>
  <c r="C160" i="18"/>
  <c r="A161" i="18"/>
  <c r="S60" i="18"/>
  <c r="A165" i="6"/>
  <c r="A162" i="18" l="1"/>
  <c r="C161" i="18"/>
  <c r="B161" i="18"/>
  <c r="L60" i="18"/>
  <c r="E160" i="18"/>
  <c r="T60" i="18"/>
  <c r="O159" i="18"/>
  <c r="G159" i="18"/>
  <c r="A166" i="6"/>
  <c r="E161" i="18" l="1"/>
  <c r="H61" i="18"/>
  <c r="P61" i="18"/>
  <c r="N160" i="18"/>
  <c r="F160" i="18"/>
  <c r="B162" i="18"/>
  <c r="C162" i="18"/>
  <c r="A163" i="18"/>
  <c r="A167" i="6"/>
  <c r="E162" i="18" l="1"/>
  <c r="E163" i="18" s="1"/>
  <c r="F161" i="18"/>
  <c r="N161" i="18"/>
  <c r="O160" i="18"/>
  <c r="G160" i="18"/>
  <c r="J61" i="18"/>
  <c r="A164" i="18"/>
  <c r="B163" i="18"/>
  <c r="C163" i="18"/>
  <c r="R61" i="18"/>
  <c r="A168" i="6"/>
  <c r="N162" i="18" l="1"/>
  <c r="F162" i="18"/>
  <c r="O162" i="18" s="1"/>
  <c r="G161" i="18"/>
  <c r="O161" i="18"/>
  <c r="S61" i="18"/>
  <c r="E164" i="18"/>
  <c r="B164" i="18"/>
  <c r="C164" i="18"/>
  <c r="A165" i="18"/>
  <c r="K61" i="18"/>
  <c r="F163" i="18"/>
  <c r="N163" i="18"/>
  <c r="A169" i="6"/>
  <c r="G162" i="18" l="1"/>
  <c r="N164" i="18"/>
  <c r="F164" i="18"/>
  <c r="C165" i="18"/>
  <c r="E165" i="18"/>
  <c r="A166" i="18"/>
  <c r="B165" i="18"/>
  <c r="T61" i="18"/>
  <c r="G163" i="18"/>
  <c r="O163" i="18"/>
  <c r="L61" i="18"/>
  <c r="A170" i="6"/>
  <c r="A167" i="18" l="1"/>
  <c r="C166" i="18"/>
  <c r="E166" i="18" s="1"/>
  <c r="B166" i="18"/>
  <c r="G164" i="18"/>
  <c r="O164" i="18"/>
  <c r="P62" i="18"/>
  <c r="N165" i="18"/>
  <c r="F165" i="18"/>
  <c r="H62" i="18"/>
  <c r="A171" i="6"/>
  <c r="J62" i="18" l="1"/>
  <c r="R62" i="18"/>
  <c r="E167" i="18"/>
  <c r="C167" i="18"/>
  <c r="A168" i="18"/>
  <c r="B167" i="18"/>
  <c r="G165" i="18"/>
  <c r="O165" i="18"/>
  <c r="N166" i="18"/>
  <c r="F166" i="18"/>
  <c r="A172" i="6"/>
  <c r="B168" i="18" l="1"/>
  <c r="C168" i="18"/>
  <c r="A169" i="18"/>
  <c r="E168" i="18"/>
  <c r="S62" i="18"/>
  <c r="G166" i="18"/>
  <c r="O166" i="18"/>
  <c r="F167" i="18"/>
  <c r="N167" i="18"/>
  <c r="K62" i="18"/>
  <c r="A173" i="6"/>
  <c r="F168" i="18" l="1"/>
  <c r="N168" i="18"/>
  <c r="T62" i="18"/>
  <c r="C169" i="18"/>
  <c r="E169" i="18"/>
  <c r="B169" i="18"/>
  <c r="A170" i="18"/>
  <c r="L62" i="18"/>
  <c r="O167" i="18"/>
  <c r="G167" i="18"/>
  <c r="A174" i="6"/>
  <c r="E170" i="18" l="1"/>
  <c r="A171" i="18"/>
  <c r="C170" i="18"/>
  <c r="B170" i="18"/>
  <c r="P63" i="18"/>
  <c r="H63" i="18"/>
  <c r="F169" i="18"/>
  <c r="N169" i="18"/>
  <c r="G168" i="18"/>
  <c r="O168" i="18"/>
  <c r="A175" i="6"/>
  <c r="J63" i="18" l="1"/>
  <c r="R63" i="18"/>
  <c r="B171" i="18"/>
  <c r="A172" i="18"/>
  <c r="C171" i="18"/>
  <c r="E171" i="18"/>
  <c r="G169" i="18"/>
  <c r="O169" i="18"/>
  <c r="F170" i="18"/>
  <c r="N170" i="18"/>
  <c r="A176" i="6"/>
  <c r="A173" i="18" l="1"/>
  <c r="C172" i="18"/>
  <c r="E172" i="18" s="1"/>
  <c r="B172" i="18"/>
  <c r="N171" i="18"/>
  <c r="F171" i="18"/>
  <c r="O170" i="18"/>
  <c r="G170" i="18"/>
  <c r="S63" i="18"/>
  <c r="K63" i="18"/>
  <c r="A177" i="6"/>
  <c r="T63" i="18" l="1"/>
  <c r="L63" i="18"/>
  <c r="G171" i="18"/>
  <c r="O171" i="18"/>
  <c r="N172" i="18"/>
  <c r="F172" i="18"/>
  <c r="A174" i="18"/>
  <c r="E173" i="18"/>
  <c r="B173" i="18"/>
  <c r="C173" i="18"/>
  <c r="A178" i="6"/>
  <c r="G172" i="18" l="1"/>
  <c r="O172" i="18"/>
  <c r="H64" i="18"/>
  <c r="N173" i="18"/>
  <c r="F173" i="18"/>
  <c r="P64" i="18"/>
  <c r="C174" i="18"/>
  <c r="B174" i="18"/>
  <c r="A175" i="18"/>
  <c r="E174" i="18"/>
  <c r="A179" i="6"/>
  <c r="N174" i="18" l="1"/>
  <c r="F174" i="18"/>
  <c r="C175" i="18"/>
  <c r="E175" i="18"/>
  <c r="A176" i="18"/>
  <c r="B175" i="18"/>
  <c r="Q64" i="18"/>
  <c r="R64" i="18"/>
  <c r="J64" i="18"/>
  <c r="I64" i="18"/>
  <c r="O173" i="18"/>
  <c r="G173" i="18"/>
  <c r="A180" i="6"/>
  <c r="B176" i="18" l="1"/>
  <c r="E176" i="18"/>
  <c r="C176" i="18"/>
  <c r="A177" i="18"/>
  <c r="Q65" i="18"/>
  <c r="S64" i="18"/>
  <c r="N175" i="18"/>
  <c r="F175" i="18"/>
  <c r="G174" i="18"/>
  <c r="O174" i="18"/>
  <c r="K64" i="18"/>
  <c r="I65" i="18"/>
  <c r="V64" i="18"/>
  <c r="A181" i="6"/>
  <c r="I66" i="18" l="1"/>
  <c r="V65" i="18"/>
  <c r="Q66" i="18"/>
  <c r="W64" i="18"/>
  <c r="T64" i="18"/>
  <c r="C177" i="18"/>
  <c r="B177" i="18"/>
  <c r="A178" i="18"/>
  <c r="E177" i="18"/>
  <c r="L64" i="18"/>
  <c r="G175" i="18"/>
  <c r="O175" i="18"/>
  <c r="N176" i="18"/>
  <c r="F176" i="18"/>
  <c r="A182" i="6"/>
  <c r="O176" i="18" l="1"/>
  <c r="G176" i="18"/>
  <c r="H65" i="18"/>
  <c r="W65" i="18"/>
  <c r="Q67" i="18"/>
  <c r="I67" i="18"/>
  <c r="V66" i="18"/>
  <c r="B178" i="18"/>
  <c r="C178" i="18"/>
  <c r="E178" i="18" s="1"/>
  <c r="A179" i="18"/>
  <c r="F177" i="18"/>
  <c r="N177" i="18"/>
  <c r="P65" i="18"/>
  <c r="A183" i="6"/>
  <c r="R65" i="18" l="1"/>
  <c r="A180" i="18"/>
  <c r="C179" i="18"/>
  <c r="B179" i="18"/>
  <c r="E179" i="18"/>
  <c r="I68" i="18"/>
  <c r="V67" i="18"/>
  <c r="J65" i="18"/>
  <c r="W66" i="18"/>
  <c r="O177" i="18"/>
  <c r="G177" i="18"/>
  <c r="N178" i="18"/>
  <c r="F178" i="18"/>
  <c r="Q68" i="18"/>
  <c r="A184" i="6"/>
  <c r="Q69" i="18" l="1"/>
  <c r="W67" i="18"/>
  <c r="A181" i="18"/>
  <c r="E180" i="18"/>
  <c r="C180" i="18"/>
  <c r="B180" i="18"/>
  <c r="F179" i="18"/>
  <c r="N179" i="18"/>
  <c r="I69" i="18"/>
  <c r="V68" i="18"/>
  <c r="O178" i="18"/>
  <c r="G178" i="18"/>
  <c r="K65" i="18"/>
  <c r="S65" i="18"/>
  <c r="A185" i="6"/>
  <c r="F180" i="18" l="1"/>
  <c r="N180" i="18"/>
  <c r="O179" i="18"/>
  <c r="G179" i="18"/>
  <c r="E181" i="18"/>
  <c r="A182" i="18"/>
  <c r="B181" i="18"/>
  <c r="C181" i="18"/>
  <c r="L65" i="18"/>
  <c r="T65" i="18"/>
  <c r="V69" i="18"/>
  <c r="W68" i="18"/>
  <c r="A186" i="6"/>
  <c r="P66" i="18" l="1"/>
  <c r="C182" i="18"/>
  <c r="E182" i="18"/>
  <c r="B182" i="18"/>
  <c r="A183" i="18"/>
  <c r="W69" i="18"/>
  <c r="H66" i="18"/>
  <c r="N181" i="18"/>
  <c r="F181" i="18"/>
  <c r="O180" i="18"/>
  <c r="G180" i="18"/>
  <c r="A187" i="6"/>
  <c r="G181" i="18" l="1"/>
  <c r="O181" i="18"/>
  <c r="N182" i="18"/>
  <c r="F182" i="18"/>
  <c r="J66" i="18"/>
  <c r="C183" i="18"/>
  <c r="E183" i="18"/>
  <c r="A184" i="18"/>
  <c r="B183" i="18"/>
  <c r="R66" i="18"/>
  <c r="A188" i="6"/>
  <c r="C184" i="18" l="1"/>
  <c r="E184" i="18" s="1"/>
  <c r="A185" i="18"/>
  <c r="B184" i="18"/>
  <c r="O182" i="18"/>
  <c r="G182" i="18"/>
  <c r="F183" i="18"/>
  <c r="N183" i="18"/>
  <c r="K66" i="18"/>
  <c r="S66" i="18"/>
  <c r="A189" i="6"/>
  <c r="L66" i="18" l="1"/>
  <c r="O183" i="18"/>
  <c r="G183" i="18"/>
  <c r="F184" i="18"/>
  <c r="N184" i="18"/>
  <c r="T66" i="18"/>
  <c r="C185" i="18"/>
  <c r="E185" i="18"/>
  <c r="A186" i="18"/>
  <c r="B185" i="18"/>
  <c r="A190" i="6"/>
  <c r="E186" i="18" l="1"/>
  <c r="B186" i="18"/>
  <c r="A187" i="18"/>
  <c r="C186" i="18"/>
  <c r="P67" i="18"/>
  <c r="F185" i="18"/>
  <c r="N185" i="18"/>
  <c r="H67" i="18"/>
  <c r="G184" i="18"/>
  <c r="O184" i="18"/>
  <c r="A191" i="6"/>
  <c r="G185" i="18" l="1"/>
  <c r="O185" i="18"/>
  <c r="B187" i="18"/>
  <c r="E187" i="18"/>
  <c r="A188" i="18"/>
  <c r="C187" i="18"/>
  <c r="J67" i="18"/>
  <c r="R67" i="18"/>
  <c r="F186" i="18"/>
  <c r="N186" i="18"/>
  <c r="A192" i="6"/>
  <c r="N187" i="18" l="1"/>
  <c r="F187" i="18"/>
  <c r="S67" i="18"/>
  <c r="K67" i="18"/>
  <c r="G186" i="18"/>
  <c r="O186" i="18"/>
  <c r="E188" i="18"/>
  <c r="C188" i="18"/>
  <c r="B188" i="18"/>
  <c r="A189" i="18"/>
  <c r="A193" i="6"/>
  <c r="F188" i="18" l="1"/>
  <c r="N188" i="18"/>
  <c r="L67" i="18"/>
  <c r="C189" i="18"/>
  <c r="A190" i="18"/>
  <c r="B189" i="18"/>
  <c r="E189" i="18"/>
  <c r="O187" i="18"/>
  <c r="G187" i="18"/>
  <c r="T67" i="18"/>
  <c r="A194" i="6"/>
  <c r="N189" i="18" l="1"/>
  <c r="F189" i="18"/>
  <c r="P68" i="18"/>
  <c r="H68" i="18"/>
  <c r="C190" i="18"/>
  <c r="E190" i="18" s="1"/>
  <c r="B190" i="18"/>
  <c r="A191" i="18"/>
  <c r="O188" i="18"/>
  <c r="G188" i="18"/>
  <c r="A195" i="6"/>
  <c r="F190" i="18" l="1"/>
  <c r="N190" i="18"/>
  <c r="R68" i="18"/>
  <c r="B191" i="18"/>
  <c r="E191" i="18"/>
  <c r="C191" i="18"/>
  <c r="A192" i="18"/>
  <c r="G189" i="18"/>
  <c r="O189" i="18"/>
  <c r="J68" i="18"/>
  <c r="A196" i="6"/>
  <c r="F191" i="18" l="1"/>
  <c r="N191" i="18"/>
  <c r="K68" i="18"/>
  <c r="S68" i="18"/>
  <c r="A193" i="18"/>
  <c r="C192" i="18"/>
  <c r="E192" i="18"/>
  <c r="B192" i="18"/>
  <c r="G190" i="18"/>
  <c r="O190" i="18"/>
  <c r="A197" i="6"/>
  <c r="T68" i="18" l="1"/>
  <c r="F192" i="18"/>
  <c r="N192" i="18"/>
  <c r="E193" i="18"/>
  <c r="B193" i="18"/>
  <c r="C193" i="18"/>
  <c r="A194" i="18"/>
  <c r="L68" i="18"/>
  <c r="O191" i="18"/>
  <c r="G191" i="18"/>
  <c r="A198" i="6"/>
  <c r="B194" i="18" l="1"/>
  <c r="E194" i="18"/>
  <c r="C194" i="18"/>
  <c r="A195" i="18"/>
  <c r="O192" i="18"/>
  <c r="G192" i="18"/>
  <c r="H69" i="18"/>
  <c r="P69" i="18"/>
  <c r="N193" i="18"/>
  <c r="F193" i="18"/>
  <c r="A199" i="6"/>
  <c r="O193" i="18" l="1"/>
  <c r="G193" i="18"/>
  <c r="B195" i="18"/>
  <c r="C195" i="18"/>
  <c r="E195" i="18"/>
  <c r="A196" i="18"/>
  <c r="J69" i="18"/>
  <c r="F194" i="18"/>
  <c r="N194" i="18"/>
  <c r="R69" i="18"/>
  <c r="A200" i="6"/>
  <c r="S69" i="18" l="1"/>
  <c r="K69" i="18"/>
  <c r="O194" i="18"/>
  <c r="G194" i="18"/>
  <c r="C196" i="18"/>
  <c r="E196" i="18" s="1"/>
  <c r="A197" i="18"/>
  <c r="B196" i="18"/>
  <c r="F195" i="18"/>
  <c r="N195" i="18"/>
  <c r="A201" i="6"/>
  <c r="T69" i="18" l="1"/>
  <c r="B197" i="18"/>
  <c r="C197" i="18"/>
  <c r="E197" i="18"/>
  <c r="A198" i="18"/>
  <c r="L69" i="18"/>
  <c r="G195" i="18"/>
  <c r="O195" i="18"/>
  <c r="N196" i="18"/>
  <c r="F196" i="18"/>
  <c r="A202" i="6"/>
  <c r="O196" i="18" l="1"/>
  <c r="G196" i="18"/>
  <c r="C198" i="18"/>
  <c r="E198" i="18"/>
  <c r="B198" i="18"/>
  <c r="A199" i="18"/>
  <c r="P70" i="18"/>
  <c r="H70" i="18"/>
  <c r="N197" i="18"/>
  <c r="F197" i="18"/>
  <c r="A203" i="6"/>
  <c r="G197" i="18" l="1"/>
  <c r="O197" i="18"/>
  <c r="R70" i="18"/>
  <c r="Q70" i="18"/>
  <c r="N198" i="18"/>
  <c r="F198" i="18"/>
  <c r="I70" i="18"/>
  <c r="J70" i="18"/>
  <c r="E199" i="18"/>
  <c r="B199" i="18"/>
  <c r="C199" i="18"/>
  <c r="A200" i="18"/>
  <c r="A204" i="6"/>
  <c r="G198" i="18" l="1"/>
  <c r="O198" i="18"/>
  <c r="C200" i="18"/>
  <c r="B200" i="18"/>
  <c r="A201" i="18"/>
  <c r="E200" i="18"/>
  <c r="F199" i="18"/>
  <c r="N199" i="18"/>
  <c r="V70" i="18"/>
  <c r="K70" i="18"/>
  <c r="I71" i="18"/>
  <c r="Q71" i="18"/>
  <c r="S70" i="18"/>
  <c r="A205" i="6"/>
  <c r="L70" i="18" l="1"/>
  <c r="F200" i="18"/>
  <c r="N200" i="18"/>
  <c r="Q72" i="18"/>
  <c r="G199" i="18"/>
  <c r="O199" i="18"/>
  <c r="E201" i="18"/>
  <c r="A202" i="18"/>
  <c r="C201" i="18"/>
  <c r="B201" i="18"/>
  <c r="T70" i="18"/>
  <c r="I72" i="18"/>
  <c r="V71" i="18"/>
  <c r="W70" i="18"/>
  <c r="A206" i="6"/>
  <c r="P71" i="18" l="1"/>
  <c r="A203" i="18"/>
  <c r="B202" i="18"/>
  <c r="C202" i="18"/>
  <c r="E202" i="18" s="1"/>
  <c r="W71" i="18"/>
  <c r="F201" i="18"/>
  <c r="N201" i="18"/>
  <c r="Q73" i="18"/>
  <c r="O200" i="18"/>
  <c r="G200" i="18"/>
  <c r="H71" i="18"/>
  <c r="V72" i="18"/>
  <c r="I73" i="18"/>
  <c r="A207" i="6"/>
  <c r="O201" i="18" l="1"/>
  <c r="G201" i="18"/>
  <c r="C203" i="18"/>
  <c r="B203" i="18"/>
  <c r="A204" i="18"/>
  <c r="E203" i="18"/>
  <c r="Q74" i="18"/>
  <c r="W72" i="18"/>
  <c r="R71" i="18"/>
  <c r="V73" i="18"/>
  <c r="I74" i="18"/>
  <c r="J71" i="18"/>
  <c r="N202" i="18"/>
  <c r="F202" i="18"/>
  <c r="A208" i="6"/>
  <c r="V74" i="18" l="1"/>
  <c r="I75" i="18"/>
  <c r="W73" i="18"/>
  <c r="Q75" i="18"/>
  <c r="K71" i="18"/>
  <c r="F203" i="18"/>
  <c r="N203" i="18"/>
  <c r="O202" i="18"/>
  <c r="G202" i="18"/>
  <c r="S71" i="18"/>
  <c r="E204" i="18"/>
  <c r="A205" i="18"/>
  <c r="C204" i="18"/>
  <c r="B204" i="18"/>
  <c r="A209" i="6"/>
  <c r="V75" i="18" l="1"/>
  <c r="B205" i="18"/>
  <c r="C205" i="18"/>
  <c r="E205" i="18"/>
  <c r="A206" i="18"/>
  <c r="G203" i="18"/>
  <c r="O203" i="18"/>
  <c r="L71" i="18"/>
  <c r="W74" i="18"/>
  <c r="F204" i="18"/>
  <c r="N204" i="18"/>
  <c r="T71" i="18"/>
  <c r="A210" i="6"/>
  <c r="H72" i="18" l="1"/>
  <c r="B206" i="18"/>
  <c r="C206" i="18"/>
  <c r="E206" i="18"/>
  <c r="A207" i="18"/>
  <c r="O204" i="18"/>
  <c r="G204" i="18"/>
  <c r="F205" i="18"/>
  <c r="N205" i="18"/>
  <c r="P72" i="18"/>
  <c r="W75" i="18"/>
  <c r="A211" i="6"/>
  <c r="R72" i="18" l="1"/>
  <c r="C207" i="18"/>
  <c r="B207" i="18"/>
  <c r="A208" i="18"/>
  <c r="E207" i="18"/>
  <c r="O205" i="18"/>
  <c r="G205" i="18"/>
  <c r="F206" i="18"/>
  <c r="N206" i="18"/>
  <c r="J72" i="18"/>
  <c r="A212" i="6"/>
  <c r="N207" i="18" l="1"/>
  <c r="F207" i="18"/>
  <c r="K72" i="18"/>
  <c r="A209" i="18"/>
  <c r="B208" i="18"/>
  <c r="C208" i="18"/>
  <c r="E208" i="18" s="1"/>
  <c r="S72" i="18"/>
  <c r="O206" i="18"/>
  <c r="G206" i="18"/>
  <c r="A213" i="6"/>
  <c r="F208" i="18" l="1"/>
  <c r="N208" i="18"/>
  <c r="T72" i="18"/>
  <c r="C209" i="18"/>
  <c r="E209" i="18"/>
  <c r="A210" i="18"/>
  <c r="B209" i="18"/>
  <c r="O207" i="18"/>
  <c r="G207" i="18"/>
  <c r="L72" i="18"/>
  <c r="A214" i="6"/>
  <c r="H73" i="18" l="1"/>
  <c r="P73" i="18"/>
  <c r="A211" i="18"/>
  <c r="B210" i="18"/>
  <c r="C210" i="18"/>
  <c r="E210" i="18"/>
  <c r="N209" i="18"/>
  <c r="F209" i="18"/>
  <c r="O208" i="18"/>
  <c r="G208" i="18"/>
  <c r="A215" i="6"/>
  <c r="N210" i="18" l="1"/>
  <c r="F210" i="18"/>
  <c r="R73" i="18"/>
  <c r="O209" i="18"/>
  <c r="G209" i="18"/>
  <c r="E211" i="18"/>
  <c r="A212" i="18"/>
  <c r="B211" i="18"/>
  <c r="C211" i="18"/>
  <c r="J73" i="18"/>
  <c r="A216" i="6"/>
  <c r="N211" i="18" l="1"/>
  <c r="F211" i="18"/>
  <c r="S73" i="18"/>
  <c r="O210" i="18"/>
  <c r="G210" i="18"/>
  <c r="K73" i="18"/>
  <c r="B212" i="18"/>
  <c r="C212" i="18"/>
  <c r="A213" i="18"/>
  <c r="E212" i="18"/>
  <c r="A217" i="6"/>
  <c r="F212" i="18" l="1"/>
  <c r="N212" i="18"/>
  <c r="L73" i="18"/>
  <c r="O211" i="18"/>
  <c r="G211" i="18"/>
  <c r="E213" i="18"/>
  <c r="A214" i="18"/>
  <c r="B213" i="18"/>
  <c r="C213" i="18"/>
  <c r="T73" i="18"/>
  <c r="A218" i="6"/>
  <c r="P74" i="18" l="1"/>
  <c r="C214" i="18"/>
  <c r="E214" i="18" s="1"/>
  <c r="F214" i="18" s="1"/>
  <c r="A215" i="18"/>
  <c r="B214" i="18"/>
  <c r="H74" i="18"/>
  <c r="N213" i="18"/>
  <c r="F213" i="18"/>
  <c r="O212" i="18"/>
  <c r="G212" i="18"/>
  <c r="A219" i="6"/>
  <c r="N214" i="18" l="1"/>
  <c r="O213" i="18"/>
  <c r="G213" i="18"/>
  <c r="J74" i="18"/>
  <c r="R74" i="18"/>
  <c r="A216" i="18"/>
  <c r="C215" i="18"/>
  <c r="B215" i="18"/>
  <c r="E215" i="18"/>
  <c r="F215" i="18" s="1"/>
  <c r="O214" i="18"/>
  <c r="G214" i="18"/>
  <c r="A220" i="6"/>
  <c r="K74" i="18" l="1"/>
  <c r="N215" i="18"/>
  <c r="S74" i="18"/>
  <c r="B216" i="18"/>
  <c r="C216" i="18"/>
  <c r="A217" i="18"/>
  <c r="E216" i="18"/>
  <c r="A221" i="6"/>
  <c r="O215" i="18"/>
  <c r="G215" i="18"/>
  <c r="N216" i="18" l="1"/>
  <c r="F216" i="18"/>
  <c r="T74" i="18"/>
  <c r="L74" i="18"/>
  <c r="A218" i="18"/>
  <c r="B217" i="18"/>
  <c r="E217" i="18"/>
  <c r="C217" i="18"/>
  <c r="A222" i="6"/>
  <c r="P75" i="18" l="1"/>
  <c r="C218" i="18"/>
  <c r="E218" i="18"/>
  <c r="B218" i="18"/>
  <c r="A219" i="18"/>
  <c r="H75" i="18"/>
  <c r="O216" i="18"/>
  <c r="G216" i="18"/>
  <c r="F217" i="18"/>
  <c r="N217" i="18"/>
  <c r="A223" i="6"/>
  <c r="J75" i="18" l="1"/>
  <c r="N218" i="18"/>
  <c r="F218" i="18"/>
  <c r="O217" i="18"/>
  <c r="G217" i="18"/>
  <c r="E219" i="18"/>
  <c r="A220" i="18"/>
  <c r="C219" i="18"/>
  <c r="B219" i="18"/>
  <c r="R75" i="18"/>
  <c r="A224" i="6"/>
  <c r="S75" i="18" l="1"/>
  <c r="F219" i="18"/>
  <c r="N219" i="18"/>
  <c r="B220" i="18"/>
  <c r="C220" i="18"/>
  <c r="A221" i="18"/>
  <c r="O218" i="18"/>
  <c r="G218" i="18"/>
  <c r="K75" i="18"/>
  <c r="A225" i="6"/>
  <c r="E220" i="18" l="1"/>
  <c r="B221" i="18"/>
  <c r="A222" i="18"/>
  <c r="C221" i="18"/>
  <c r="G219" i="18"/>
  <c r="O219" i="18"/>
  <c r="T75" i="18"/>
  <c r="L75" i="18"/>
  <c r="A226" i="6"/>
  <c r="F220" i="18" l="1"/>
  <c r="N220" i="18"/>
  <c r="E221" i="18"/>
  <c r="E222" i="18" s="1"/>
  <c r="P76" i="18"/>
  <c r="C222" i="18"/>
  <c r="A223" i="18"/>
  <c r="B222" i="18"/>
  <c r="H76" i="18"/>
  <c r="A227" i="6"/>
  <c r="F221" i="18" l="1"/>
  <c r="N221" i="18"/>
  <c r="G220" i="18"/>
  <c r="O220" i="18"/>
  <c r="F222" i="18"/>
  <c r="N222" i="18"/>
  <c r="J76" i="18"/>
  <c r="I76" i="18"/>
  <c r="E223" i="18"/>
  <c r="A224" i="18"/>
  <c r="B223" i="18"/>
  <c r="C223" i="18"/>
  <c r="R76" i="18"/>
  <c r="Q76" i="18"/>
  <c r="A228" i="6"/>
  <c r="O221" i="18" l="1"/>
  <c r="G221" i="18"/>
  <c r="S76" i="18"/>
  <c r="Q77" i="18"/>
  <c r="E224" i="18"/>
  <c r="B224" i="18"/>
  <c r="C224" i="18"/>
  <c r="A225" i="18"/>
  <c r="F223" i="18"/>
  <c r="N223" i="18"/>
  <c r="V76" i="18"/>
  <c r="K76" i="18"/>
  <c r="I77" i="18"/>
  <c r="G222" i="18"/>
  <c r="O222" i="18"/>
  <c r="A229" i="6"/>
  <c r="B225" i="18" l="1"/>
  <c r="E225" i="18"/>
  <c r="C225" i="18"/>
  <c r="A226" i="18"/>
  <c r="W76" i="18"/>
  <c r="G223" i="18"/>
  <c r="O223" i="18"/>
  <c r="V77" i="18"/>
  <c r="I78" i="18"/>
  <c r="Q78" i="18"/>
  <c r="L76" i="18"/>
  <c r="N224" i="18"/>
  <c r="F224" i="18"/>
  <c r="T76" i="18"/>
  <c r="A230" i="6"/>
  <c r="V78" i="18" l="1"/>
  <c r="I79" i="18"/>
  <c r="A227" i="18"/>
  <c r="C226" i="18"/>
  <c r="E226" i="18" s="1"/>
  <c r="B226" i="18"/>
  <c r="P77" i="18"/>
  <c r="H77" i="18"/>
  <c r="Q79" i="18"/>
  <c r="W77" i="18"/>
  <c r="F225" i="18"/>
  <c r="N225" i="18"/>
  <c r="O224" i="18"/>
  <c r="G224" i="18"/>
  <c r="A231" i="6"/>
  <c r="Q80" i="18" l="1"/>
  <c r="V79" i="18"/>
  <c r="I80" i="18"/>
  <c r="W78" i="18"/>
  <c r="R77" i="18"/>
  <c r="A228" i="18"/>
  <c r="C227" i="18"/>
  <c r="E227" i="18"/>
  <c r="B227" i="18"/>
  <c r="N226" i="18"/>
  <c r="F226" i="18"/>
  <c r="G225" i="18"/>
  <c r="O225" i="18"/>
  <c r="J77" i="18"/>
  <c r="A232" i="6"/>
  <c r="K77" i="18" l="1"/>
  <c r="A229" i="18"/>
  <c r="E228" i="18"/>
  <c r="C228" i="18"/>
  <c r="B228" i="18"/>
  <c r="V80" i="18"/>
  <c r="I81" i="18"/>
  <c r="G226" i="18"/>
  <c r="O226" i="18"/>
  <c r="W79" i="18"/>
  <c r="Q81" i="18"/>
  <c r="F227" i="18"/>
  <c r="N227" i="18"/>
  <c r="S77" i="18"/>
  <c r="A233" i="6"/>
  <c r="C229" i="18" l="1"/>
  <c r="B229" i="18"/>
  <c r="A230" i="18"/>
  <c r="E229" i="18"/>
  <c r="W80" i="18"/>
  <c r="V81" i="18"/>
  <c r="L77" i="18"/>
  <c r="T77" i="18"/>
  <c r="O227" i="18"/>
  <c r="G227" i="18"/>
  <c r="F228" i="18"/>
  <c r="N228" i="18"/>
  <c r="A234" i="6"/>
  <c r="O228" i="18" l="1"/>
  <c r="G228" i="18"/>
  <c r="H78" i="18"/>
  <c r="F229" i="18"/>
  <c r="N229" i="18"/>
  <c r="B230" i="18"/>
  <c r="C230" i="18"/>
  <c r="A231" i="18"/>
  <c r="E230" i="18"/>
  <c r="P78" i="18"/>
  <c r="W81" i="18"/>
  <c r="A235" i="6"/>
  <c r="J78" i="18" l="1"/>
  <c r="R78" i="18"/>
  <c r="N230" i="18"/>
  <c r="F230" i="18"/>
  <c r="B231" i="18"/>
  <c r="E231" i="18"/>
  <c r="A232" i="18"/>
  <c r="C231" i="18"/>
  <c r="O229" i="18"/>
  <c r="G229" i="18"/>
  <c r="A236" i="6"/>
  <c r="G230" i="18" l="1"/>
  <c r="O230" i="18"/>
  <c r="S78" i="18"/>
  <c r="F231" i="18"/>
  <c r="N231" i="18"/>
  <c r="B232" i="18"/>
  <c r="C232" i="18"/>
  <c r="E232" i="18" s="1"/>
  <c r="A233" i="18"/>
  <c r="K78" i="18"/>
  <c r="A237" i="6"/>
  <c r="C233" i="18" l="1"/>
  <c r="E233" i="18"/>
  <c r="B233" i="18"/>
  <c r="A234" i="18"/>
  <c r="O231" i="18"/>
  <c r="G231" i="18"/>
  <c r="L78" i="18"/>
  <c r="F232" i="18"/>
  <c r="N232" i="18"/>
  <c r="T78" i="18"/>
  <c r="A238" i="6"/>
  <c r="H79" i="18" l="1"/>
  <c r="B234" i="18"/>
  <c r="E234" i="18"/>
  <c r="C234" i="18"/>
  <c r="A235" i="18"/>
  <c r="P79" i="18"/>
  <c r="F233" i="18"/>
  <c r="N233" i="18"/>
  <c r="O232" i="18"/>
  <c r="G232" i="18"/>
  <c r="A239" i="6"/>
  <c r="F234" i="18" l="1"/>
  <c r="N234" i="18"/>
  <c r="R79" i="18"/>
  <c r="A236" i="18"/>
  <c r="E235" i="18"/>
  <c r="C235" i="18"/>
  <c r="B235" i="18"/>
  <c r="J79" i="18"/>
  <c r="G233" i="18"/>
  <c r="O233" i="18"/>
  <c r="A240" i="6"/>
  <c r="S79" i="18" l="1"/>
  <c r="F235" i="18"/>
  <c r="N235" i="18"/>
  <c r="K79" i="18"/>
  <c r="C236" i="18"/>
  <c r="E236" i="18"/>
  <c r="B236" i="18"/>
  <c r="A237" i="18"/>
  <c r="G234" i="18"/>
  <c r="O234" i="18"/>
  <c r="A241" i="6"/>
  <c r="L79" i="18" l="1"/>
  <c r="O235" i="18"/>
  <c r="G235" i="18"/>
  <c r="T79" i="18"/>
  <c r="A238" i="18"/>
  <c r="B237" i="18"/>
  <c r="C237" i="18"/>
  <c r="E237" i="18"/>
  <c r="F236" i="18"/>
  <c r="N236" i="18"/>
  <c r="A242" i="6"/>
  <c r="O236" i="18" l="1"/>
  <c r="G236" i="18"/>
  <c r="C238" i="18"/>
  <c r="E238" i="18" s="1"/>
  <c r="A239" i="18"/>
  <c r="B238" i="18"/>
  <c r="N237" i="18"/>
  <c r="F237" i="18"/>
  <c r="P80" i="18"/>
  <c r="H80" i="18"/>
  <c r="A243" i="6"/>
  <c r="G237" i="18" l="1"/>
  <c r="O237" i="18"/>
  <c r="N238" i="18"/>
  <c r="F238" i="18"/>
  <c r="J80" i="18"/>
  <c r="R80" i="18"/>
  <c r="A240" i="18"/>
  <c r="C239" i="18"/>
  <c r="B239" i="18"/>
  <c r="E239" i="18"/>
  <c r="A244" i="6"/>
  <c r="S80" i="18" l="1"/>
  <c r="G238" i="18"/>
  <c r="O238" i="18"/>
  <c r="E240" i="18"/>
  <c r="B240" i="18"/>
  <c r="C240" i="18"/>
  <c r="A241" i="18"/>
  <c r="F239" i="18"/>
  <c r="N239" i="18"/>
  <c r="K80" i="18"/>
  <c r="A245" i="6"/>
  <c r="T80" i="18" l="1"/>
  <c r="O239" i="18"/>
  <c r="G239" i="18"/>
  <c r="F240" i="18"/>
  <c r="N240" i="18"/>
  <c r="L80" i="18"/>
  <c r="B241" i="18"/>
  <c r="E241" i="18"/>
  <c r="A242" i="18"/>
  <c r="C241" i="18"/>
  <c r="A246" i="6"/>
  <c r="H81" i="18" l="1"/>
  <c r="C242" i="18"/>
  <c r="E242" i="18"/>
  <c r="A243" i="18"/>
  <c r="B242" i="18"/>
  <c r="P81" i="18"/>
  <c r="F241" i="18"/>
  <c r="N241" i="18"/>
  <c r="G240" i="18"/>
  <c r="O240" i="18"/>
  <c r="A247" i="6"/>
  <c r="R81" i="18" l="1"/>
  <c r="F242" i="18"/>
  <c r="N242" i="18"/>
  <c r="J81" i="18"/>
  <c r="O241" i="18"/>
  <c r="G241" i="18"/>
  <c r="A244" i="18"/>
  <c r="C243" i="18"/>
  <c r="B243" i="18"/>
  <c r="E243" i="18"/>
  <c r="A248" i="6"/>
  <c r="O242" i="18" l="1"/>
  <c r="G242" i="18"/>
  <c r="C244" i="18"/>
  <c r="E244" i="18" s="1"/>
  <c r="A245" i="18"/>
  <c r="B244" i="18"/>
  <c r="F243" i="18"/>
  <c r="N243" i="18"/>
  <c r="K81" i="18"/>
  <c r="S81" i="18"/>
  <c r="A249" i="6"/>
  <c r="L81" i="18" l="1"/>
  <c r="O243" i="18"/>
  <c r="G243" i="18"/>
  <c r="F244" i="18"/>
  <c r="N244" i="18"/>
  <c r="T81" i="18"/>
  <c r="A246" i="18"/>
  <c r="E245" i="18"/>
  <c r="B245" i="18"/>
  <c r="C245" i="18"/>
  <c r="A250" i="6"/>
  <c r="P82" i="18" l="1"/>
  <c r="F245" i="18"/>
  <c r="N245" i="18"/>
  <c r="H82" i="18"/>
  <c r="C246" i="18"/>
  <c r="A247" i="18"/>
  <c r="B246" i="18"/>
  <c r="E246" i="18"/>
  <c r="O244" i="18"/>
  <c r="G244" i="18"/>
  <c r="A251" i="6"/>
  <c r="O245" i="18" l="1"/>
  <c r="G245" i="18"/>
  <c r="J82" i="18"/>
  <c r="I82" i="18"/>
  <c r="A248" i="18"/>
  <c r="C247" i="18"/>
  <c r="B247" i="18"/>
  <c r="E247" i="18"/>
  <c r="F246" i="18"/>
  <c r="N246" i="18"/>
  <c r="R82" i="18"/>
  <c r="Q82" i="18"/>
  <c r="A252" i="6"/>
  <c r="Q83" i="18" l="1"/>
  <c r="S82" i="18"/>
  <c r="G246" i="18"/>
  <c r="O246" i="18"/>
  <c r="E248" i="18"/>
  <c r="B248" i="18"/>
  <c r="A249" i="18"/>
  <c r="C248" i="18"/>
  <c r="N247" i="18"/>
  <c r="F247" i="18"/>
  <c r="V82" i="18"/>
  <c r="K82" i="18"/>
  <c r="I83" i="18"/>
  <c r="A253" i="6"/>
  <c r="I84" i="18" l="1"/>
  <c r="V83" i="18"/>
  <c r="O247" i="18"/>
  <c r="G247" i="18"/>
  <c r="F248" i="18"/>
  <c r="N248" i="18"/>
  <c r="T82" i="18"/>
  <c r="L82" i="18"/>
  <c r="W82" i="18"/>
  <c r="E249" i="18"/>
  <c r="B249" i="18"/>
  <c r="C249" i="18"/>
  <c r="A250" i="18"/>
  <c r="Q84" i="18"/>
  <c r="A254" i="6"/>
  <c r="N249" i="18" l="1"/>
  <c r="F249" i="18"/>
  <c r="G248" i="18"/>
  <c r="O248" i="18"/>
  <c r="C250" i="18"/>
  <c r="E250" i="18" s="1"/>
  <c r="A251" i="18"/>
  <c r="B250" i="18"/>
  <c r="W83" i="18"/>
  <c r="P83" i="18"/>
  <c r="Q85" i="18"/>
  <c r="H83" i="18"/>
  <c r="I85" i="18"/>
  <c r="V84" i="18"/>
  <c r="A255" i="6"/>
  <c r="I86" i="18" l="1"/>
  <c r="V85" i="18"/>
  <c r="F250" i="18"/>
  <c r="N250" i="18"/>
  <c r="R83" i="18"/>
  <c r="J83" i="18"/>
  <c r="Q86" i="18"/>
  <c r="C251" i="18"/>
  <c r="E251" i="18"/>
  <c r="A252" i="18"/>
  <c r="B251" i="18"/>
  <c r="G249" i="18"/>
  <c r="O249" i="18"/>
  <c r="W84" i="18"/>
  <c r="A256" i="6"/>
  <c r="F251" i="18" l="1"/>
  <c r="N251" i="18"/>
  <c r="K83" i="18"/>
  <c r="W85" i="18"/>
  <c r="B252" i="18"/>
  <c r="C252" i="18"/>
  <c r="E252" i="18"/>
  <c r="A253" i="18"/>
  <c r="S83" i="18"/>
  <c r="Q87" i="18"/>
  <c r="O250" i="18"/>
  <c r="G250" i="18"/>
  <c r="V86" i="18"/>
  <c r="I87" i="18"/>
  <c r="A257" i="6"/>
  <c r="V87" i="18" l="1"/>
  <c r="B253" i="18"/>
  <c r="C253" i="18"/>
  <c r="A254" i="18"/>
  <c r="E253" i="18"/>
  <c r="W86" i="18"/>
  <c r="T83" i="18"/>
  <c r="N252" i="18"/>
  <c r="F252" i="18"/>
  <c r="L83" i="18"/>
  <c r="G251" i="18"/>
  <c r="O251" i="18"/>
  <c r="A258" i="6"/>
  <c r="F253" i="18" l="1"/>
  <c r="N253" i="18"/>
  <c r="H84" i="18"/>
  <c r="P84" i="18"/>
  <c r="B254" i="18"/>
  <c r="C254" i="18"/>
  <c r="A255" i="18"/>
  <c r="E254" i="18"/>
  <c r="O252" i="18"/>
  <c r="G252" i="18"/>
  <c r="W87" i="18"/>
  <c r="A259" i="6"/>
  <c r="J84" i="18" l="1"/>
  <c r="N254" i="18"/>
  <c r="F254" i="18"/>
  <c r="A256" i="18"/>
  <c r="C255" i="18"/>
  <c r="E255" i="18"/>
  <c r="B255" i="18"/>
  <c r="R84" i="18"/>
  <c r="O253" i="18"/>
  <c r="G253" i="18"/>
  <c r="A260" i="6"/>
  <c r="A257" i="18" l="1"/>
  <c r="B256" i="18"/>
  <c r="C256" i="18"/>
  <c r="E256" i="18" s="1"/>
  <c r="F255" i="18"/>
  <c r="N255" i="18"/>
  <c r="S84" i="18"/>
  <c r="O254" i="18"/>
  <c r="G254" i="18"/>
  <c r="K84" i="18"/>
  <c r="A261" i="6"/>
  <c r="O255" i="18" l="1"/>
  <c r="G255" i="18"/>
  <c r="F256" i="18"/>
  <c r="N256" i="18"/>
  <c r="T84" i="18"/>
  <c r="L84" i="18"/>
  <c r="E257" i="18"/>
  <c r="A258" i="18"/>
  <c r="B257" i="18"/>
  <c r="C257" i="18"/>
  <c r="A262" i="6"/>
  <c r="O256" i="18" l="1"/>
  <c r="G256" i="18"/>
  <c r="H85" i="18"/>
  <c r="E258" i="18"/>
  <c r="A259" i="18"/>
  <c r="B258" i="18"/>
  <c r="C258" i="18"/>
  <c r="P85" i="18"/>
  <c r="F257" i="18"/>
  <c r="N257" i="18"/>
  <c r="A263" i="6"/>
  <c r="J85" i="18" l="1"/>
  <c r="O257" i="18"/>
  <c r="G257" i="18"/>
  <c r="E259" i="18"/>
  <c r="A260" i="18"/>
  <c r="B259" i="18"/>
  <c r="C259" i="18"/>
  <c r="R85" i="18"/>
  <c r="N258" i="18"/>
  <c r="F258" i="18"/>
  <c r="A264" i="6"/>
  <c r="S85" i="18" l="1"/>
  <c r="A261" i="18"/>
  <c r="E260" i="18"/>
  <c r="C260" i="18"/>
  <c r="B260" i="18"/>
  <c r="O258" i="18"/>
  <c r="G258" i="18"/>
  <c r="F259" i="18"/>
  <c r="N259" i="18"/>
  <c r="K85" i="18"/>
  <c r="A265" i="6"/>
  <c r="B261" i="18" l="1"/>
  <c r="A262" i="18"/>
  <c r="E261" i="18"/>
  <c r="C261" i="18"/>
  <c r="T85" i="18"/>
  <c r="O259" i="18"/>
  <c r="G259" i="18"/>
  <c r="L85" i="18"/>
  <c r="N260" i="18"/>
  <c r="F260" i="18"/>
  <c r="A266" i="6"/>
  <c r="O260" i="18" l="1"/>
  <c r="G260" i="18"/>
  <c r="F261" i="18"/>
  <c r="N261" i="18"/>
  <c r="P86" i="18"/>
  <c r="C262" i="18"/>
  <c r="E262" i="18" s="1"/>
  <c r="A263" i="18"/>
  <c r="B262" i="18"/>
  <c r="H86" i="18"/>
  <c r="A267" i="6"/>
  <c r="J86" i="18" l="1"/>
  <c r="G261" i="18"/>
  <c r="O261" i="18"/>
  <c r="F262" i="18"/>
  <c r="N262" i="18"/>
  <c r="E263" i="18"/>
  <c r="A264" i="18"/>
  <c r="B263" i="18"/>
  <c r="C263" i="18"/>
  <c r="R86" i="18"/>
  <c r="A268" i="6"/>
  <c r="N263" i="18" l="1"/>
  <c r="F263" i="18"/>
  <c r="O262" i="18"/>
  <c r="G262" i="18"/>
  <c r="S86" i="18"/>
  <c r="B264" i="18"/>
  <c r="C264" i="18"/>
  <c r="A265" i="18"/>
  <c r="E264" i="18"/>
  <c r="K86" i="18"/>
  <c r="A269" i="6"/>
  <c r="F264" i="18" l="1"/>
  <c r="N264" i="18"/>
  <c r="T86" i="18"/>
  <c r="L86" i="18"/>
  <c r="O263" i="18"/>
  <c r="G263" i="18"/>
  <c r="A266" i="18"/>
  <c r="C265" i="18"/>
  <c r="E265" i="18"/>
  <c r="B265" i="18"/>
  <c r="A270" i="6"/>
  <c r="P87" i="18" l="1"/>
  <c r="N265" i="18"/>
  <c r="F265" i="18"/>
  <c r="H87" i="18"/>
  <c r="E266" i="18"/>
  <c r="C266" i="18"/>
  <c r="B266" i="18"/>
  <c r="A267" i="18"/>
  <c r="O264" i="18"/>
  <c r="G264" i="18"/>
  <c r="A271" i="6"/>
  <c r="F266" i="18" l="1"/>
  <c r="N266" i="18"/>
  <c r="R87" i="18"/>
  <c r="O265" i="18"/>
  <c r="G265" i="18"/>
  <c r="A268" i="18"/>
  <c r="C267" i="18"/>
  <c r="B267" i="18"/>
  <c r="E267" i="18"/>
  <c r="J87" i="18"/>
  <c r="A272" i="6"/>
  <c r="K87" i="18" l="1"/>
  <c r="B268" i="18"/>
  <c r="C268" i="18"/>
  <c r="A269" i="18"/>
  <c r="N267" i="18"/>
  <c r="F267" i="18"/>
  <c r="S87" i="18"/>
  <c r="O266" i="18"/>
  <c r="G266" i="18"/>
  <c r="A273" i="6"/>
  <c r="E268" i="18" l="1"/>
  <c r="E269" i="18" s="1"/>
  <c r="T87" i="18"/>
  <c r="L87" i="18"/>
  <c r="C269" i="18"/>
  <c r="B269" i="18"/>
  <c r="A270" i="18"/>
  <c r="G267" i="18"/>
  <c r="O267" i="18"/>
  <c r="A274" i="6"/>
  <c r="F269" i="18" l="1"/>
  <c r="O269" i="18" s="1"/>
  <c r="N269" i="18"/>
  <c r="N268" i="18"/>
  <c r="F268" i="18"/>
  <c r="H88" i="18"/>
  <c r="B270" i="18"/>
  <c r="C270" i="18"/>
  <c r="A271" i="18"/>
  <c r="E270" i="18"/>
  <c r="P88" i="18"/>
  <c r="A275" i="6"/>
  <c r="G269" i="18" l="1"/>
  <c r="G268" i="18"/>
  <c r="O268" i="18"/>
  <c r="Q88" i="18"/>
  <c r="R88" i="18"/>
  <c r="F270" i="18"/>
  <c r="N270" i="18"/>
  <c r="E271" i="18"/>
  <c r="B271" i="18"/>
  <c r="A272" i="18"/>
  <c r="C271" i="18"/>
  <c r="I88" i="18"/>
  <c r="J88" i="18"/>
  <c r="A276" i="6"/>
  <c r="K88" i="18" l="1"/>
  <c r="I89" i="18"/>
  <c r="V88" i="18"/>
  <c r="F271" i="18"/>
  <c r="N271" i="18"/>
  <c r="B272" i="18"/>
  <c r="C272" i="18"/>
  <c r="A273" i="18"/>
  <c r="E272" i="18"/>
  <c r="G270" i="18"/>
  <c r="O270" i="18"/>
  <c r="Q89" i="18"/>
  <c r="S88" i="18"/>
  <c r="A277" i="6"/>
  <c r="F272" i="18" l="1"/>
  <c r="N272" i="18"/>
  <c r="Q90" i="18"/>
  <c r="C273" i="18"/>
  <c r="B273" i="18"/>
  <c r="E273" i="18"/>
  <c r="A274" i="18"/>
  <c r="O271" i="18"/>
  <c r="G271" i="18"/>
  <c r="W88" i="18"/>
  <c r="V89" i="18"/>
  <c r="I90" i="18"/>
  <c r="T88" i="18"/>
  <c r="L88" i="18"/>
  <c r="A278" i="6"/>
  <c r="H89" i="18" l="1"/>
  <c r="Q91" i="18"/>
  <c r="W89" i="18"/>
  <c r="B274" i="18"/>
  <c r="C274" i="18"/>
  <c r="E274" i="18" s="1"/>
  <c r="A275" i="18"/>
  <c r="P89" i="18"/>
  <c r="V90" i="18"/>
  <c r="I91" i="18"/>
  <c r="F273" i="18"/>
  <c r="N273" i="18"/>
  <c r="O272" i="18"/>
  <c r="G272" i="18"/>
  <c r="A279" i="6"/>
  <c r="O273" i="18" l="1"/>
  <c r="G273" i="18"/>
  <c r="B275" i="18"/>
  <c r="A276" i="18"/>
  <c r="E275" i="18"/>
  <c r="C275" i="18"/>
  <c r="Q92" i="18"/>
  <c r="N274" i="18"/>
  <c r="F274" i="18"/>
  <c r="W90" i="18"/>
  <c r="I92" i="18"/>
  <c r="V91" i="18"/>
  <c r="R89" i="18"/>
  <c r="J89" i="18"/>
  <c r="A280" i="6"/>
  <c r="G274" i="18" l="1"/>
  <c r="O274" i="18"/>
  <c r="A277" i="18"/>
  <c r="E276" i="18"/>
  <c r="C276" i="18"/>
  <c r="B276" i="18"/>
  <c r="K89" i="18"/>
  <c r="Q93" i="18"/>
  <c r="W91" i="18"/>
  <c r="S89" i="18"/>
  <c r="I93" i="18"/>
  <c r="V92" i="18"/>
  <c r="F275" i="18"/>
  <c r="N275" i="18"/>
  <c r="A281" i="6"/>
  <c r="G275" i="18" l="1"/>
  <c r="O275" i="18"/>
  <c r="F276" i="18"/>
  <c r="N276" i="18"/>
  <c r="E277" i="18"/>
  <c r="B277" i="18"/>
  <c r="C277" i="18"/>
  <c r="A278" i="18"/>
  <c r="V93" i="18"/>
  <c r="T89" i="18"/>
  <c r="W92" i="18"/>
  <c r="L89" i="18"/>
  <c r="A282" i="6"/>
  <c r="W93" i="18" l="1"/>
  <c r="C278" i="18"/>
  <c r="A279" i="18"/>
  <c r="E278" i="18"/>
  <c r="B278" i="18"/>
  <c r="G276" i="18"/>
  <c r="O276" i="18"/>
  <c r="P90" i="18"/>
  <c r="H90" i="18"/>
  <c r="N277" i="18"/>
  <c r="F277" i="18"/>
  <c r="A283" i="6"/>
  <c r="A280" i="18" l="1"/>
  <c r="C279" i="18"/>
  <c r="E279" i="18"/>
  <c r="B279" i="18"/>
  <c r="J90" i="18"/>
  <c r="G277" i="18"/>
  <c r="O277" i="18"/>
  <c r="R90" i="18"/>
  <c r="F278" i="18"/>
  <c r="N278" i="18"/>
  <c r="A284" i="6"/>
  <c r="F279" i="18" l="1"/>
  <c r="N279" i="18"/>
  <c r="S90" i="18"/>
  <c r="O278" i="18"/>
  <c r="G278" i="18"/>
  <c r="K90" i="18"/>
  <c r="A281" i="18"/>
  <c r="B280" i="18"/>
  <c r="C280" i="18"/>
  <c r="E280" i="18" s="1"/>
  <c r="F280" i="18" s="1"/>
  <c r="A285" i="6"/>
  <c r="E281" i="18" l="1"/>
  <c r="N281" i="18" s="1"/>
  <c r="N280" i="18"/>
  <c r="B281" i="18"/>
  <c r="C281" i="18"/>
  <c r="A282" i="18"/>
  <c r="L90" i="18"/>
  <c r="T90" i="18"/>
  <c r="G279" i="18"/>
  <c r="O279" i="18"/>
  <c r="O280" i="18"/>
  <c r="G280" i="18"/>
  <c r="A286" i="6"/>
  <c r="F281" i="18" l="1"/>
  <c r="G281" i="18" s="1"/>
  <c r="P91" i="18"/>
  <c r="B282" i="18"/>
  <c r="A283" i="18"/>
  <c r="E282" i="18"/>
  <c r="C282" i="18"/>
  <c r="H91" i="18"/>
  <c r="A287" i="6"/>
  <c r="O281" i="18" l="1"/>
  <c r="J91" i="18"/>
  <c r="E283" i="18"/>
  <c r="B283" i="18"/>
  <c r="A284" i="18"/>
  <c r="C283" i="18"/>
  <c r="R91" i="18"/>
  <c r="F282" i="18"/>
  <c r="N282" i="18"/>
  <c r="A288" i="6"/>
  <c r="G282" i="18" l="1"/>
  <c r="O282" i="18"/>
  <c r="S91" i="18"/>
  <c r="N283" i="18"/>
  <c r="F283" i="18"/>
  <c r="C284" i="18"/>
  <c r="A285" i="18"/>
  <c r="E284" i="18"/>
  <c r="B284" i="18"/>
  <c r="K91" i="18"/>
  <c r="A289" i="6"/>
  <c r="O283" i="18" l="1"/>
  <c r="G283" i="18"/>
  <c r="L91" i="18"/>
  <c r="N284" i="18"/>
  <c r="F284" i="18"/>
  <c r="C285" i="18"/>
  <c r="E285" i="18"/>
  <c r="B285" i="18"/>
  <c r="A286" i="18"/>
  <c r="T91" i="18"/>
  <c r="A290" i="6"/>
  <c r="P92" i="18" l="1"/>
  <c r="H92" i="18"/>
  <c r="N285" i="18"/>
  <c r="F285" i="18"/>
  <c r="B286" i="18"/>
  <c r="C286" i="18"/>
  <c r="E286" i="18" s="1"/>
  <c r="A287" i="18"/>
  <c r="G284" i="18"/>
  <c r="O284" i="18"/>
  <c r="A291" i="6"/>
  <c r="N286" i="18" l="1"/>
  <c r="F286" i="18"/>
  <c r="J92" i="18"/>
  <c r="O285" i="18"/>
  <c r="G285" i="18"/>
  <c r="R92" i="18"/>
  <c r="A288" i="18"/>
  <c r="C287" i="18"/>
  <c r="B287" i="18"/>
  <c r="E287" i="18"/>
  <c r="A292" i="6"/>
  <c r="A289" i="18" l="1"/>
  <c r="E288" i="18"/>
  <c r="B288" i="18"/>
  <c r="C288" i="18"/>
  <c r="K92" i="18"/>
  <c r="S92" i="18"/>
  <c r="F287" i="18"/>
  <c r="N287" i="18"/>
  <c r="O286" i="18"/>
  <c r="G286" i="18"/>
  <c r="A293" i="6"/>
  <c r="O287" i="18" l="1"/>
  <c r="G287" i="18"/>
  <c r="L92" i="18"/>
  <c r="T92" i="18"/>
  <c r="N288" i="18"/>
  <c r="F288" i="18"/>
  <c r="C289" i="18"/>
  <c r="A290" i="18"/>
  <c r="B289" i="18"/>
  <c r="E289" i="18"/>
  <c r="A294" i="6"/>
  <c r="N289" i="18" l="1"/>
  <c r="F289" i="18"/>
  <c r="G288" i="18"/>
  <c r="O288" i="18"/>
  <c r="H93" i="18"/>
  <c r="C290" i="18"/>
  <c r="E290" i="18"/>
  <c r="B290" i="18"/>
  <c r="A291" i="18"/>
  <c r="P93" i="18"/>
  <c r="A295" i="6"/>
  <c r="R93" i="18" l="1"/>
  <c r="N290" i="18"/>
  <c r="F290" i="18"/>
  <c r="A292" i="18"/>
  <c r="C291" i="18"/>
  <c r="B291" i="18"/>
  <c r="E291" i="18"/>
  <c r="G289" i="18"/>
  <c r="O289" i="18"/>
  <c r="J93" i="18"/>
  <c r="A296" i="6"/>
  <c r="K93" i="18" l="1"/>
  <c r="C292" i="18"/>
  <c r="A293" i="18"/>
  <c r="B292" i="18"/>
  <c r="F291" i="18"/>
  <c r="N291" i="18"/>
  <c r="G290" i="18"/>
  <c r="O290" i="18"/>
  <c r="S93" i="18"/>
  <c r="A297" i="6"/>
  <c r="E292" i="18" l="1"/>
  <c r="E293" i="18" s="1"/>
  <c r="G291" i="18"/>
  <c r="O291" i="18"/>
  <c r="L93" i="18"/>
  <c r="T93" i="18"/>
  <c r="C293" i="18"/>
  <c r="B293" i="18"/>
  <c r="A294" i="18"/>
  <c r="A298" i="6"/>
  <c r="F293" i="18" l="1"/>
  <c r="O293" i="18" s="1"/>
  <c r="N293" i="18"/>
  <c r="N292" i="18"/>
  <c r="F292" i="18"/>
  <c r="H94" i="18"/>
  <c r="P94" i="18"/>
  <c r="B294" i="18"/>
  <c r="C294" i="18"/>
  <c r="A295" i="18"/>
  <c r="E294" i="18"/>
  <c r="A299" i="6"/>
  <c r="G293" i="18" l="1"/>
  <c r="O292" i="18"/>
  <c r="G292" i="18"/>
  <c r="N294" i="18"/>
  <c r="F294" i="18"/>
  <c r="A296" i="18"/>
  <c r="C295" i="18"/>
  <c r="E295" i="18"/>
  <c r="B295" i="18"/>
  <c r="R94" i="18"/>
  <c r="Q94" i="18"/>
  <c r="I94" i="18"/>
  <c r="J94" i="18"/>
  <c r="A300" i="6"/>
  <c r="K94" i="18" l="1"/>
  <c r="V94" i="18"/>
  <c r="I95" i="18"/>
  <c r="B296" i="18"/>
  <c r="C296" i="18"/>
  <c r="A297" i="18"/>
  <c r="E296" i="18"/>
  <c r="O294" i="18"/>
  <c r="G294" i="18"/>
  <c r="S94" i="18"/>
  <c r="Q95" i="18"/>
  <c r="F295" i="18"/>
  <c r="N295" i="18"/>
  <c r="A301" i="6"/>
  <c r="V95" i="18" l="1"/>
  <c r="I96" i="18"/>
  <c r="Q96" i="18"/>
  <c r="N296" i="18"/>
  <c r="F296" i="18"/>
  <c r="W94" i="18"/>
  <c r="O295" i="18"/>
  <c r="G295" i="18"/>
  <c r="E297" i="18"/>
  <c r="B297" i="18"/>
  <c r="C297" i="18"/>
  <c r="A298" i="18"/>
  <c r="T94" i="18"/>
  <c r="L94" i="18"/>
  <c r="A302" i="6"/>
  <c r="F297" i="18" l="1"/>
  <c r="N297" i="18"/>
  <c r="H95" i="18"/>
  <c r="C298" i="18"/>
  <c r="E298" i="18" s="1"/>
  <c r="A299" i="18"/>
  <c r="B298" i="18"/>
  <c r="O296" i="18"/>
  <c r="G296" i="18"/>
  <c r="Q97" i="18"/>
  <c r="I97" i="18"/>
  <c r="V96" i="18"/>
  <c r="P95" i="18"/>
  <c r="W95" i="18"/>
  <c r="A303" i="6"/>
  <c r="R95" i="18" l="1"/>
  <c r="N298" i="18"/>
  <c r="F298" i="18"/>
  <c r="J95" i="18"/>
  <c r="Q98" i="18"/>
  <c r="E299" i="18"/>
  <c r="A300" i="18"/>
  <c r="B299" i="18"/>
  <c r="C299" i="18"/>
  <c r="W96" i="18"/>
  <c r="I98" i="18"/>
  <c r="V97" i="18"/>
  <c r="G297" i="18"/>
  <c r="O297" i="18"/>
  <c r="A304" i="6"/>
  <c r="I99" i="18" l="1"/>
  <c r="V98" i="18"/>
  <c r="Q99" i="18"/>
  <c r="K95" i="18"/>
  <c r="A301" i="18"/>
  <c r="E300" i="18"/>
  <c r="B300" i="18"/>
  <c r="C300" i="18"/>
  <c r="W97" i="18"/>
  <c r="F299" i="18"/>
  <c r="N299" i="18"/>
  <c r="G298" i="18"/>
  <c r="O298" i="18"/>
  <c r="S95" i="18"/>
  <c r="A305" i="6"/>
  <c r="G299" i="18" l="1"/>
  <c r="O299" i="18"/>
  <c r="L95" i="18"/>
  <c r="F300" i="18"/>
  <c r="N300" i="18"/>
  <c r="V99" i="18"/>
  <c r="T95" i="18"/>
  <c r="W98" i="18"/>
  <c r="C301" i="18"/>
  <c r="E301" i="18"/>
  <c r="B301" i="18"/>
  <c r="A302" i="18"/>
  <c r="A306" i="6"/>
  <c r="W99" i="18" l="1"/>
  <c r="O300" i="18"/>
  <c r="G300" i="18"/>
  <c r="F301" i="18"/>
  <c r="N301" i="18"/>
  <c r="P96" i="18"/>
  <c r="H96" i="18"/>
  <c r="A303" i="18"/>
  <c r="B302" i="18"/>
  <c r="C302" i="18"/>
  <c r="E302" i="18"/>
  <c r="A307" i="6"/>
  <c r="A304" i="18" l="1"/>
  <c r="E303" i="18"/>
  <c r="B303" i="18"/>
  <c r="C303" i="18"/>
  <c r="R96" i="18"/>
  <c r="F302" i="18"/>
  <c r="N302" i="18"/>
  <c r="J96" i="18"/>
  <c r="O301" i="18"/>
  <c r="G301" i="18"/>
  <c r="A308" i="6"/>
  <c r="O302" i="18" l="1"/>
  <c r="G302" i="18"/>
  <c r="K96" i="18"/>
  <c r="N303" i="18"/>
  <c r="F303" i="18"/>
  <c r="S96" i="18"/>
  <c r="C304" i="18"/>
  <c r="E304" i="18" s="1"/>
  <c r="B304" i="18"/>
  <c r="A305" i="18"/>
  <c r="A309" i="6"/>
  <c r="F304" i="18" l="1"/>
  <c r="O304" i="18" s="1"/>
  <c r="N304" i="18"/>
  <c r="E305" i="18"/>
  <c r="N305" i="18" s="1"/>
  <c r="G303" i="18"/>
  <c r="O303" i="18"/>
  <c r="T96" i="18"/>
  <c r="A306" i="18"/>
  <c r="B305" i="18"/>
  <c r="C305" i="18"/>
  <c r="L96" i="18"/>
  <c r="A310" i="6"/>
  <c r="F305" i="18" l="1"/>
  <c r="G305" i="18" s="1"/>
  <c r="G304" i="18"/>
  <c r="P97" i="18"/>
  <c r="H97" i="18"/>
  <c r="C306" i="18"/>
  <c r="E306" i="18"/>
  <c r="A307" i="18"/>
  <c r="B306" i="18"/>
  <c r="A311" i="6"/>
  <c r="O305" i="18" l="1"/>
  <c r="A308" i="18"/>
  <c r="C307" i="18"/>
  <c r="B307" i="18"/>
  <c r="E307" i="18"/>
  <c r="J97" i="18"/>
  <c r="F306" i="18"/>
  <c r="N306" i="18"/>
  <c r="R97" i="18"/>
  <c r="A312" i="6"/>
  <c r="O306" i="18" l="1"/>
  <c r="G306" i="18"/>
  <c r="F307" i="18"/>
  <c r="N307" i="18"/>
  <c r="S97" i="18"/>
  <c r="K97" i="18"/>
  <c r="A309" i="18"/>
  <c r="E308" i="18"/>
  <c r="C308" i="18"/>
  <c r="B308" i="18"/>
  <c r="A313" i="6"/>
  <c r="C309" i="18" l="1"/>
  <c r="A310" i="18"/>
  <c r="E309" i="18"/>
  <c r="B309" i="18"/>
  <c r="T97" i="18"/>
  <c r="G307" i="18"/>
  <c r="O307" i="18"/>
  <c r="L97" i="18"/>
  <c r="N308" i="18"/>
  <c r="F308" i="18"/>
  <c r="A314" i="6"/>
  <c r="G308" i="18" l="1"/>
  <c r="O308" i="18"/>
  <c r="N309" i="18"/>
  <c r="F309" i="18"/>
  <c r="H98" i="18"/>
  <c r="P98" i="18"/>
  <c r="B310" i="18"/>
  <c r="C310" i="18"/>
  <c r="E310" i="18" s="1"/>
  <c r="A311" i="18"/>
  <c r="A315" i="6"/>
  <c r="E311" i="18" l="1"/>
  <c r="C311" i="18"/>
  <c r="A312" i="18"/>
  <c r="B311" i="18"/>
  <c r="R98" i="18"/>
  <c r="O309" i="18"/>
  <c r="G309" i="18"/>
  <c r="F310" i="18"/>
  <c r="N310" i="18"/>
  <c r="J98" i="18"/>
  <c r="A316" i="6"/>
  <c r="A313" i="18" l="1"/>
  <c r="E312" i="18"/>
  <c r="C312" i="18"/>
  <c r="B312" i="18"/>
  <c r="O310" i="18"/>
  <c r="G310" i="18"/>
  <c r="S98" i="18"/>
  <c r="K98" i="18"/>
  <c r="N311" i="18"/>
  <c r="F311" i="18"/>
  <c r="A317" i="6"/>
  <c r="O311" i="18" l="1"/>
  <c r="G311" i="18"/>
  <c r="F312" i="18"/>
  <c r="N312" i="18"/>
  <c r="L98" i="18"/>
  <c r="T98" i="18"/>
  <c r="B313" i="18"/>
  <c r="A314" i="18"/>
  <c r="C313" i="18"/>
  <c r="E313" i="18"/>
  <c r="A318" i="6"/>
  <c r="N313" i="18" l="1"/>
  <c r="F313" i="18"/>
  <c r="G312" i="18"/>
  <c r="O312" i="18"/>
  <c r="P99" i="18"/>
  <c r="C314" i="18"/>
  <c r="B314" i="18"/>
  <c r="A315" i="18"/>
  <c r="E314" i="18"/>
  <c r="H99" i="18"/>
  <c r="A319" i="6"/>
  <c r="J99" i="18" l="1"/>
  <c r="O313" i="18"/>
  <c r="G313" i="18"/>
  <c r="F314" i="18"/>
  <c r="N314" i="18"/>
  <c r="R99" i="18"/>
  <c r="A316" i="18"/>
  <c r="C315" i="18"/>
  <c r="E315" i="18"/>
  <c r="B315" i="18"/>
  <c r="A320" i="6"/>
  <c r="S99" i="18" l="1"/>
  <c r="B316" i="18"/>
  <c r="C316" i="18"/>
  <c r="E316" i="18" s="1"/>
  <c r="A317" i="18"/>
  <c r="O314" i="18"/>
  <c r="G314" i="18"/>
  <c r="F315" i="18"/>
  <c r="N315" i="18"/>
  <c r="K99" i="18"/>
  <c r="A321" i="6"/>
  <c r="N316" i="18" l="1"/>
  <c r="F316" i="18"/>
  <c r="O316" i="18" s="1"/>
  <c r="A318" i="18"/>
  <c r="B317" i="18"/>
  <c r="C317" i="18"/>
  <c r="E317" i="18"/>
  <c r="T99" i="18"/>
  <c r="L99" i="18"/>
  <c r="O315" i="18"/>
  <c r="G315" i="18"/>
  <c r="A322" i="6"/>
  <c r="G316" i="18" l="1"/>
  <c r="H100" i="18"/>
  <c r="N317" i="18"/>
  <c r="F317" i="18"/>
  <c r="P100" i="18"/>
  <c r="C318" i="18"/>
  <c r="B318" i="18"/>
  <c r="E318" i="18"/>
  <c r="A319" i="18"/>
  <c r="A323" i="6"/>
  <c r="C319" i="18" l="1"/>
  <c r="B319" i="18"/>
  <c r="A320" i="18"/>
  <c r="E319" i="18"/>
  <c r="O317" i="18"/>
  <c r="G317" i="18"/>
  <c r="I100" i="18"/>
  <c r="J100" i="18"/>
  <c r="N318" i="18"/>
  <c r="F318" i="18"/>
  <c r="R100" i="18"/>
  <c r="Q100" i="18"/>
  <c r="A324" i="6"/>
  <c r="O318" i="18" l="1"/>
  <c r="G318" i="18"/>
  <c r="V100" i="18"/>
  <c r="I101" i="18"/>
  <c r="K100" i="18"/>
  <c r="N319" i="18"/>
  <c r="F319" i="18"/>
  <c r="Q101" i="18"/>
  <c r="S100" i="18"/>
  <c r="A321" i="18"/>
  <c r="E320" i="18"/>
  <c r="C320" i="18"/>
  <c r="B320" i="18"/>
  <c r="A325" i="6"/>
  <c r="T100" i="18" l="1"/>
  <c r="I102" i="18"/>
  <c r="V101" i="18"/>
  <c r="N320" i="18"/>
  <c r="F320" i="18"/>
  <c r="W100" i="18"/>
  <c r="C321" i="18"/>
  <c r="E321" i="18"/>
  <c r="A322" i="18"/>
  <c r="B321" i="18"/>
  <c r="Q102" i="18"/>
  <c r="O319" i="18"/>
  <c r="G319" i="18"/>
  <c r="L100" i="18"/>
  <c r="A326" i="6"/>
  <c r="Q103" i="18" l="1"/>
  <c r="I103" i="18"/>
  <c r="V102" i="18"/>
  <c r="H101" i="18"/>
  <c r="W101" i="18"/>
  <c r="P101" i="18"/>
  <c r="A323" i="18"/>
  <c r="B322" i="18"/>
  <c r="C322" i="18"/>
  <c r="E322" i="18" s="1"/>
  <c r="F321" i="18"/>
  <c r="N321" i="18"/>
  <c r="O320" i="18"/>
  <c r="G320" i="18"/>
  <c r="A327" i="6"/>
  <c r="E323" i="18" l="1"/>
  <c r="C323" i="18"/>
  <c r="B323" i="18"/>
  <c r="A324" i="18"/>
  <c r="W102" i="18"/>
  <c r="G321" i="18"/>
  <c r="O321" i="18"/>
  <c r="J101" i="18"/>
  <c r="N322" i="18"/>
  <c r="F322" i="18"/>
  <c r="R101" i="18"/>
  <c r="Q104" i="18"/>
  <c r="V103" i="18"/>
  <c r="I104" i="18"/>
  <c r="A328" i="6"/>
  <c r="Q105" i="18" l="1"/>
  <c r="S101" i="18"/>
  <c r="A325" i="18"/>
  <c r="B324" i="18"/>
  <c r="E324" i="18"/>
  <c r="C324" i="18"/>
  <c r="I105" i="18"/>
  <c r="V104" i="18"/>
  <c r="O322" i="18"/>
  <c r="G322" i="18"/>
  <c r="K101" i="18"/>
  <c r="W103" i="18"/>
  <c r="F323" i="18"/>
  <c r="N323" i="18"/>
  <c r="A329" i="6"/>
  <c r="O323" i="18" l="1"/>
  <c r="G323" i="18"/>
  <c r="V105" i="18"/>
  <c r="B325" i="18"/>
  <c r="A326" i="18"/>
  <c r="E325" i="18"/>
  <c r="C325" i="18"/>
  <c r="T101" i="18"/>
  <c r="W104" i="18"/>
  <c r="N324" i="18"/>
  <c r="F324" i="18"/>
  <c r="L101" i="18"/>
  <c r="A330" i="6"/>
  <c r="G324" i="18" l="1"/>
  <c r="O324" i="18"/>
  <c r="P102" i="18"/>
  <c r="B326" i="18"/>
  <c r="C326" i="18"/>
  <c r="E326" i="18"/>
  <c r="A327" i="18"/>
  <c r="H102" i="18"/>
  <c r="W105" i="18"/>
  <c r="F325" i="18"/>
  <c r="N325" i="18"/>
  <c r="A331" i="6"/>
  <c r="B327" i="18" l="1"/>
  <c r="E327" i="18"/>
  <c r="C327" i="18"/>
  <c r="A328" i="18"/>
  <c r="R102" i="18"/>
  <c r="N326" i="18"/>
  <c r="F326" i="18"/>
  <c r="O325" i="18"/>
  <c r="G325" i="18"/>
  <c r="J102" i="18"/>
  <c r="A332" i="6"/>
  <c r="B328" i="18" l="1"/>
  <c r="C328" i="18"/>
  <c r="E328" i="18" s="1"/>
  <c r="A329" i="18"/>
  <c r="O326" i="18"/>
  <c r="G326" i="18"/>
  <c r="F327" i="18"/>
  <c r="N327" i="18"/>
  <c r="K102" i="18"/>
  <c r="S102" i="18"/>
  <c r="A333" i="6"/>
  <c r="A330" i="18" l="1"/>
  <c r="C329" i="18"/>
  <c r="B329" i="18"/>
  <c r="E329" i="18"/>
  <c r="G327" i="18"/>
  <c r="O327" i="18"/>
  <c r="F328" i="18"/>
  <c r="N328" i="18"/>
  <c r="L102" i="18"/>
  <c r="T102" i="18"/>
  <c r="A334" i="6"/>
  <c r="P103" i="18" l="1"/>
  <c r="F329" i="18"/>
  <c r="N329" i="18"/>
  <c r="O328" i="18"/>
  <c r="G328" i="18"/>
  <c r="H103" i="18"/>
  <c r="B330" i="18"/>
  <c r="E330" i="18"/>
  <c r="C330" i="18"/>
  <c r="A331" i="18"/>
  <c r="A335" i="6"/>
  <c r="A332" i="18" l="1"/>
  <c r="C331" i="18"/>
  <c r="B331" i="18"/>
  <c r="E331" i="18"/>
  <c r="J103" i="18"/>
  <c r="O329" i="18"/>
  <c r="G329" i="18"/>
  <c r="N330" i="18"/>
  <c r="F330" i="18"/>
  <c r="R103" i="18"/>
  <c r="A336" i="6"/>
  <c r="F331" i="18" l="1"/>
  <c r="N331" i="18"/>
  <c r="G330" i="18"/>
  <c r="O330" i="18"/>
  <c r="S103" i="18"/>
  <c r="K103" i="18"/>
  <c r="A333" i="18"/>
  <c r="E332" i="18"/>
  <c r="C332" i="18"/>
  <c r="B332" i="18"/>
  <c r="A337" i="6"/>
  <c r="F332" i="18" l="1"/>
  <c r="N332" i="18"/>
  <c r="C333" i="18"/>
  <c r="E333" i="18"/>
  <c r="A334" i="18"/>
  <c r="B333" i="18"/>
  <c r="T103" i="18"/>
  <c r="L103" i="18"/>
  <c r="O331" i="18"/>
  <c r="G331" i="18"/>
  <c r="A338" i="6"/>
  <c r="P104" i="18" l="1"/>
  <c r="F333" i="18"/>
  <c r="N333" i="18"/>
  <c r="H104" i="18"/>
  <c r="A335" i="18"/>
  <c r="B334" i="18"/>
  <c r="C334" i="18"/>
  <c r="E334" i="18" s="1"/>
  <c r="G332" i="18"/>
  <c r="O332" i="18"/>
  <c r="A339" i="6"/>
  <c r="E335" i="18" l="1"/>
  <c r="B335" i="18"/>
  <c r="C335" i="18"/>
  <c r="A336" i="18"/>
  <c r="F334" i="18"/>
  <c r="N334" i="18"/>
  <c r="G333" i="18"/>
  <c r="O333" i="18"/>
  <c r="J104" i="18"/>
  <c r="R104" i="18"/>
  <c r="A340" i="6"/>
  <c r="S104" i="18" l="1"/>
  <c r="A337" i="18"/>
  <c r="E336" i="18"/>
  <c r="C336" i="18"/>
  <c r="B336" i="18"/>
  <c r="K104" i="18"/>
  <c r="O334" i="18"/>
  <c r="G334" i="18"/>
  <c r="N335" i="18"/>
  <c r="F335" i="18"/>
  <c r="A341" i="6"/>
  <c r="E337" i="18" l="1"/>
  <c r="C337" i="18"/>
  <c r="A338" i="18"/>
  <c r="B337" i="18"/>
  <c r="T104" i="18"/>
  <c r="O335" i="18"/>
  <c r="G335" i="18"/>
  <c r="L104" i="18"/>
  <c r="F336" i="18"/>
  <c r="N336" i="18"/>
  <c r="A342" i="6"/>
  <c r="O336" i="18" l="1"/>
  <c r="G336" i="18"/>
  <c r="C338" i="18"/>
  <c r="E338" i="18"/>
  <c r="B338" i="18"/>
  <c r="A339" i="18"/>
  <c r="P105" i="18"/>
  <c r="H105" i="18"/>
  <c r="F337" i="18"/>
  <c r="N337" i="18"/>
  <c r="A343" i="6"/>
  <c r="F338" i="18" l="1"/>
  <c r="N338" i="18"/>
  <c r="O337" i="18"/>
  <c r="G337" i="18"/>
  <c r="R105" i="18"/>
  <c r="J105" i="18"/>
  <c r="B339" i="18"/>
  <c r="E339" i="18"/>
  <c r="C339" i="18"/>
  <c r="A340" i="18"/>
  <c r="A344" i="6"/>
  <c r="C340" i="18" l="1"/>
  <c r="E340" i="18" s="1"/>
  <c r="B340" i="18"/>
  <c r="A341" i="18"/>
  <c r="S105" i="18"/>
  <c r="O338" i="18"/>
  <c r="G338" i="18"/>
  <c r="N339" i="18"/>
  <c r="F339" i="18"/>
  <c r="K105" i="18"/>
  <c r="A345" i="6"/>
  <c r="F340" i="18" l="1"/>
  <c r="N340" i="18"/>
  <c r="O339" i="18"/>
  <c r="G339" i="18"/>
  <c r="T105" i="18"/>
  <c r="A342" i="18"/>
  <c r="E341" i="18"/>
  <c r="B341" i="18"/>
  <c r="C341" i="18"/>
  <c r="L105" i="18"/>
  <c r="A346" i="6"/>
  <c r="H106" i="18" l="1"/>
  <c r="F341" i="18"/>
  <c r="N341" i="18"/>
  <c r="C342" i="18"/>
  <c r="A343" i="18"/>
  <c r="B342" i="18"/>
  <c r="E342" i="18"/>
  <c r="P106" i="18"/>
  <c r="O340" i="18"/>
  <c r="G340" i="18"/>
  <c r="A347" i="6"/>
  <c r="F342" i="18" l="1"/>
  <c r="N342" i="18"/>
  <c r="O341" i="18"/>
  <c r="G341" i="18"/>
  <c r="Q106" i="18"/>
  <c r="R106" i="18"/>
  <c r="C343" i="18"/>
  <c r="B343" i="18"/>
  <c r="E343" i="18"/>
  <c r="A344" i="18"/>
  <c r="J106" i="18"/>
  <c r="I106" i="18"/>
  <c r="A348" i="6"/>
  <c r="E344" i="18" l="1"/>
  <c r="B344" i="18"/>
  <c r="C344" i="18"/>
  <c r="A345" i="18"/>
  <c r="V106" i="18"/>
  <c r="I107" i="18"/>
  <c r="K106" i="18"/>
  <c r="F343" i="18"/>
  <c r="N343" i="18"/>
  <c r="Q107" i="18"/>
  <c r="S106" i="18"/>
  <c r="O342" i="18"/>
  <c r="G342" i="18"/>
  <c r="A349" i="6"/>
  <c r="Q108" i="18" l="1"/>
  <c r="I108" i="18"/>
  <c r="V107" i="18"/>
  <c r="A346" i="18"/>
  <c r="C345" i="18"/>
  <c r="E345" i="18"/>
  <c r="B345" i="18"/>
  <c r="W106" i="18"/>
  <c r="O343" i="18"/>
  <c r="G343" i="18"/>
  <c r="T106" i="18"/>
  <c r="L106" i="18"/>
  <c r="F344" i="18"/>
  <c r="N344" i="18"/>
  <c r="A350" i="6"/>
  <c r="F345" i="18" l="1"/>
  <c r="N345" i="18"/>
  <c r="P107" i="18"/>
  <c r="W107" i="18"/>
  <c r="V108" i="18"/>
  <c r="I109" i="18"/>
  <c r="Q109" i="18"/>
  <c r="O344" i="18"/>
  <c r="G344" i="18"/>
  <c r="B346" i="18"/>
  <c r="A347" i="18"/>
  <c r="C346" i="18"/>
  <c r="H107" i="18"/>
  <c r="A351" i="6"/>
  <c r="E346" i="18" l="1"/>
  <c r="N346" i="18" s="1"/>
  <c r="R107" i="18"/>
  <c r="C347" i="18"/>
  <c r="A348" i="18"/>
  <c r="B347" i="18"/>
  <c r="J107" i="18"/>
  <c r="Q110" i="18"/>
  <c r="I110" i="18"/>
  <c r="V109" i="18"/>
  <c r="W108" i="18"/>
  <c r="O345" i="18"/>
  <c r="G345" i="18"/>
  <c r="A352" i="6"/>
  <c r="F346" i="18" l="1"/>
  <c r="G346" i="18" s="1"/>
  <c r="E347" i="18"/>
  <c r="F347" i="18" s="1"/>
  <c r="V110" i="18"/>
  <c r="I111" i="18"/>
  <c r="K107" i="18"/>
  <c r="Q111" i="18"/>
  <c r="W109" i="18"/>
  <c r="A349" i="18"/>
  <c r="C348" i="18"/>
  <c r="B348" i="18"/>
  <c r="S107" i="18"/>
  <c r="A353" i="6"/>
  <c r="N347" i="18" l="1"/>
  <c r="E348" i="18"/>
  <c r="E349" i="18" s="1"/>
  <c r="O346" i="18"/>
  <c r="L107" i="18"/>
  <c r="T107" i="18"/>
  <c r="W110" i="18"/>
  <c r="V111" i="18"/>
  <c r="G347" i="18"/>
  <c r="O347" i="18"/>
  <c r="A350" i="18"/>
  <c r="B349" i="18"/>
  <c r="C349" i="18"/>
  <c r="A354" i="6"/>
  <c r="F348" i="18" l="1"/>
  <c r="G348" i="18" s="1"/>
  <c r="N348" i="18"/>
  <c r="P108" i="18"/>
  <c r="E350" i="18"/>
  <c r="A351" i="18"/>
  <c r="C350" i="18"/>
  <c r="B350" i="18"/>
  <c r="N349" i="18"/>
  <c r="F349" i="18"/>
  <c r="H108" i="18"/>
  <c r="W111" i="18"/>
  <c r="A355" i="6"/>
  <c r="O348" i="18" l="1"/>
  <c r="O349" i="18"/>
  <c r="G349" i="18"/>
  <c r="E351" i="18"/>
  <c r="A352" i="18"/>
  <c r="C351" i="18"/>
  <c r="B351" i="18"/>
  <c r="J108" i="18"/>
  <c r="N350" i="18"/>
  <c r="F350" i="18"/>
  <c r="R108" i="18"/>
  <c r="A356" i="6"/>
  <c r="G350" i="18" l="1"/>
  <c r="O350" i="18"/>
  <c r="K108" i="18"/>
  <c r="F351" i="18"/>
  <c r="N351" i="18"/>
  <c r="A353" i="18"/>
  <c r="B352" i="18"/>
  <c r="C352" i="18"/>
  <c r="E352" i="18" s="1"/>
  <c r="S108" i="18"/>
  <c r="A357" i="6"/>
  <c r="E353" i="18" l="1"/>
  <c r="A354" i="18"/>
  <c r="C353" i="18"/>
  <c r="B353" i="18"/>
  <c r="G351" i="18"/>
  <c r="O351" i="18"/>
  <c r="N352" i="18"/>
  <c r="F352" i="18"/>
  <c r="T108" i="18"/>
  <c r="L108" i="18"/>
  <c r="A358" i="6"/>
  <c r="H109" i="18" l="1"/>
  <c r="G352" i="18"/>
  <c r="O352" i="18"/>
  <c r="P109" i="18"/>
  <c r="C354" i="18"/>
  <c r="B354" i="18"/>
  <c r="E354" i="18"/>
  <c r="A355" i="18"/>
  <c r="N353" i="18"/>
  <c r="F353" i="18"/>
  <c r="A359" i="6"/>
  <c r="G353" i="18" l="1"/>
  <c r="O353" i="18"/>
  <c r="B355" i="18"/>
  <c r="A356" i="18"/>
  <c r="E355" i="18"/>
  <c r="C355" i="18"/>
  <c r="F354" i="18"/>
  <c r="N354" i="18"/>
  <c r="R109" i="18"/>
  <c r="J109" i="18"/>
  <c r="A360" i="6"/>
  <c r="K109" i="18" l="1"/>
  <c r="B356" i="18"/>
  <c r="C356" i="18"/>
  <c r="A357" i="18"/>
  <c r="E356" i="18"/>
  <c r="G354" i="18"/>
  <c r="O354" i="18"/>
  <c r="S109" i="18"/>
  <c r="F355" i="18"/>
  <c r="N355" i="18"/>
  <c r="A361" i="6"/>
  <c r="T109" i="18" l="1"/>
  <c r="N356" i="18"/>
  <c r="F356" i="18"/>
  <c r="L109" i="18"/>
  <c r="B357" i="18"/>
  <c r="C357" i="18"/>
  <c r="E357" i="18"/>
  <c r="A358" i="18"/>
  <c r="O355" i="18"/>
  <c r="G355" i="18"/>
  <c r="A362" i="6"/>
  <c r="P110" i="18" l="1"/>
  <c r="G356" i="18"/>
  <c r="O356" i="18"/>
  <c r="A359" i="18"/>
  <c r="C358" i="18"/>
  <c r="B358" i="18"/>
  <c r="H110" i="18"/>
  <c r="F357" i="18"/>
  <c r="N357" i="18"/>
  <c r="A363" i="6"/>
  <c r="E358" i="18" l="1"/>
  <c r="E359" i="18" s="1"/>
  <c r="F359" i="18" s="1"/>
  <c r="G357" i="18"/>
  <c r="O357" i="18"/>
  <c r="J110" i="18"/>
  <c r="B359" i="18"/>
  <c r="A360" i="18"/>
  <c r="C359" i="18"/>
  <c r="R110" i="18"/>
  <c r="A364" i="6"/>
  <c r="N359" i="18" l="1"/>
  <c r="F358" i="18"/>
  <c r="N358" i="18"/>
  <c r="E360" i="18"/>
  <c r="C360" i="18"/>
  <c r="A361" i="18"/>
  <c r="B360" i="18"/>
  <c r="K110" i="18"/>
  <c r="S110" i="18"/>
  <c r="A365" i="6"/>
  <c r="G359" i="18"/>
  <c r="O359" i="18"/>
  <c r="O358" i="18" l="1"/>
  <c r="G358" i="18"/>
  <c r="L110" i="18"/>
  <c r="E361" i="18"/>
  <c r="A362" i="18"/>
  <c r="C361" i="18"/>
  <c r="B361" i="18"/>
  <c r="T110" i="18"/>
  <c r="N360" i="18"/>
  <c r="F360" i="18"/>
  <c r="A366" i="6"/>
  <c r="P111" i="18" l="1"/>
  <c r="A363" i="18"/>
  <c r="C362" i="18"/>
  <c r="E362" i="18"/>
  <c r="B362" i="18"/>
  <c r="F361" i="18"/>
  <c r="N361" i="18"/>
  <c r="H111" i="18"/>
  <c r="O360" i="18"/>
  <c r="G360" i="18"/>
  <c r="A367" i="6"/>
  <c r="G361" i="18" l="1"/>
  <c r="O361" i="18"/>
  <c r="B363" i="18"/>
  <c r="E363" i="18"/>
  <c r="A364" i="18"/>
  <c r="C363" i="18"/>
  <c r="R111" i="18"/>
  <c r="J111" i="18"/>
  <c r="F362" i="18"/>
  <c r="N362" i="18"/>
  <c r="A368" i="6"/>
  <c r="N363" i="18" l="1"/>
  <c r="F363" i="18"/>
  <c r="S111" i="18"/>
  <c r="K111" i="18"/>
  <c r="O362" i="18"/>
  <c r="G362" i="18"/>
  <c r="B364" i="18"/>
  <c r="C364" i="18"/>
  <c r="A365" i="18"/>
  <c r="A369" i="6"/>
  <c r="E364" i="18" l="1"/>
  <c r="L111" i="18"/>
  <c r="O363" i="18"/>
  <c r="G363" i="18"/>
  <c r="A366" i="18"/>
  <c r="B365" i="18"/>
  <c r="C365" i="18"/>
  <c r="T111" i="18"/>
  <c r="A370" i="6"/>
  <c r="E365" i="18" l="1"/>
  <c r="N364" i="18"/>
  <c r="F364" i="18"/>
  <c r="H112" i="18"/>
  <c r="P112" i="18"/>
  <c r="C366" i="18"/>
  <c r="B366" i="18"/>
  <c r="A367" i="18"/>
  <c r="A371" i="6"/>
  <c r="O364" i="18" l="1"/>
  <c r="G364" i="18"/>
  <c r="F365" i="18"/>
  <c r="N365" i="18"/>
  <c r="E366" i="18"/>
  <c r="E367" i="18" s="1"/>
  <c r="B367" i="18"/>
  <c r="A368" i="18"/>
  <c r="C367" i="18"/>
  <c r="Q112" i="18"/>
  <c r="R112" i="18"/>
  <c r="J112" i="18"/>
  <c r="I112" i="18"/>
  <c r="A372" i="6"/>
  <c r="F366" i="18" l="1"/>
  <c r="N366" i="18"/>
  <c r="G365" i="18"/>
  <c r="O365" i="18"/>
  <c r="K112" i="18"/>
  <c r="V112" i="18"/>
  <c r="I113" i="18"/>
  <c r="N367" i="18"/>
  <c r="F367" i="18"/>
  <c r="A369" i="18"/>
  <c r="E368" i="18"/>
  <c r="B368" i="18"/>
  <c r="C368" i="18"/>
  <c r="Q113" i="18"/>
  <c r="S112" i="18"/>
  <c r="A373" i="6"/>
  <c r="O366" i="18" l="1"/>
  <c r="G366" i="18"/>
  <c r="I114" i="18"/>
  <c r="V113" i="18"/>
  <c r="N368" i="18"/>
  <c r="F368" i="18"/>
  <c r="G367" i="18"/>
  <c r="O367" i="18"/>
  <c r="W112" i="18"/>
  <c r="Q114" i="18"/>
  <c r="B369" i="18"/>
  <c r="C369" i="18"/>
  <c r="E369" i="18"/>
  <c r="A370" i="18"/>
  <c r="T112" i="18"/>
  <c r="L112" i="18"/>
  <c r="A374" i="6"/>
  <c r="Q115" i="18" l="1"/>
  <c r="H113" i="18"/>
  <c r="C370" i="18"/>
  <c r="E370" i="18" s="1"/>
  <c r="A371" i="18"/>
  <c r="B370" i="18"/>
  <c r="W113" i="18"/>
  <c r="O368" i="18"/>
  <c r="G368" i="18"/>
  <c r="V114" i="18"/>
  <c r="I115" i="18"/>
  <c r="F369" i="18"/>
  <c r="N369" i="18"/>
  <c r="P113" i="18"/>
  <c r="A375" i="6"/>
  <c r="G369" i="18" l="1"/>
  <c r="O369" i="18"/>
  <c r="W114" i="18"/>
  <c r="F370" i="18"/>
  <c r="N370" i="18"/>
  <c r="Q116" i="18"/>
  <c r="R113" i="18"/>
  <c r="I116" i="18"/>
  <c r="V115" i="18"/>
  <c r="C371" i="18"/>
  <c r="E371" i="18"/>
  <c r="A372" i="18"/>
  <c r="B371" i="18"/>
  <c r="J113" i="18"/>
  <c r="A376" i="6"/>
  <c r="N371" i="18" l="1"/>
  <c r="F371" i="18"/>
  <c r="V116" i="18"/>
  <c r="I117" i="18"/>
  <c r="W115" i="18"/>
  <c r="S113" i="18"/>
  <c r="K113" i="18"/>
  <c r="C372" i="18"/>
  <c r="E372" i="18"/>
  <c r="A373" i="18"/>
  <c r="B372" i="18"/>
  <c r="Q117" i="18"/>
  <c r="O370" i="18"/>
  <c r="G370" i="18"/>
  <c r="A377" i="6"/>
  <c r="T113" i="18" l="1"/>
  <c r="W116" i="18"/>
  <c r="L113" i="18"/>
  <c r="G371" i="18"/>
  <c r="O371" i="18"/>
  <c r="E373" i="18"/>
  <c r="A374" i="18"/>
  <c r="B373" i="18"/>
  <c r="C373" i="18"/>
  <c r="F372" i="18"/>
  <c r="N372" i="18"/>
  <c r="V117" i="18"/>
  <c r="A378" i="6"/>
  <c r="O372" i="18" l="1"/>
  <c r="G372" i="18"/>
  <c r="N373" i="18"/>
  <c r="F373" i="18"/>
  <c r="W117" i="18"/>
  <c r="C374" i="18"/>
  <c r="B374" i="18"/>
  <c r="A375" i="18"/>
  <c r="E374" i="18"/>
  <c r="H114" i="18"/>
  <c r="P114" i="18"/>
  <c r="A379" i="6"/>
  <c r="O373" i="18" l="1"/>
  <c r="G373" i="18"/>
  <c r="J114" i="18"/>
  <c r="N374" i="18"/>
  <c r="F374" i="18"/>
  <c r="R114" i="18"/>
  <c r="A376" i="18"/>
  <c r="C375" i="18"/>
  <c r="E375" i="18"/>
  <c r="B375" i="18"/>
  <c r="A380" i="6"/>
  <c r="A377" i="18" l="1"/>
  <c r="B376" i="18"/>
  <c r="C376" i="18"/>
  <c r="E376" i="18" s="1"/>
  <c r="G374" i="18"/>
  <c r="O374" i="18"/>
  <c r="K114" i="18"/>
  <c r="F375" i="18"/>
  <c r="N375" i="18"/>
  <c r="S114" i="18"/>
  <c r="A381" i="6"/>
  <c r="N376" i="18" l="1"/>
  <c r="F376" i="18"/>
  <c r="T114" i="18"/>
  <c r="G375" i="18"/>
  <c r="O375" i="18"/>
  <c r="L114" i="18"/>
  <c r="B377" i="18"/>
  <c r="E377" i="18"/>
  <c r="A378" i="18"/>
  <c r="C377" i="18"/>
  <c r="A382" i="6"/>
  <c r="P115" i="18" l="1"/>
  <c r="B378" i="18"/>
  <c r="A379" i="18"/>
  <c r="E378" i="18"/>
  <c r="C378" i="18"/>
  <c r="N377" i="18"/>
  <c r="F377" i="18"/>
  <c r="G376" i="18"/>
  <c r="O376" i="18"/>
  <c r="H115" i="18"/>
  <c r="A383" i="6"/>
  <c r="O377" i="18" l="1"/>
  <c r="G377" i="18"/>
  <c r="E379" i="18"/>
  <c r="C379" i="18"/>
  <c r="B379" i="18"/>
  <c r="A380" i="18"/>
  <c r="J115" i="18"/>
  <c r="N378" i="18"/>
  <c r="F378" i="18"/>
  <c r="R115" i="18"/>
  <c r="A384" i="6"/>
  <c r="G378" i="18" l="1"/>
  <c r="O378" i="18"/>
  <c r="N379" i="18"/>
  <c r="F379" i="18"/>
  <c r="K115" i="18"/>
  <c r="E380" i="18"/>
  <c r="B380" i="18"/>
  <c r="C380" i="18"/>
  <c r="A381" i="18"/>
  <c r="S115" i="18"/>
  <c r="A385" i="6"/>
  <c r="F380" i="18" l="1"/>
  <c r="N380" i="18"/>
  <c r="G379" i="18"/>
  <c r="O379" i="18"/>
  <c r="A382" i="18"/>
  <c r="B381" i="18"/>
  <c r="E381" i="18"/>
  <c r="C381" i="18"/>
  <c r="L115" i="18"/>
  <c r="T115" i="18"/>
  <c r="A386" i="6"/>
  <c r="P116" i="18" l="1"/>
  <c r="N381" i="18"/>
  <c r="F381" i="18"/>
  <c r="H116" i="18"/>
  <c r="C382" i="18"/>
  <c r="E382" i="18" s="1"/>
  <c r="B382" i="18"/>
  <c r="A383" i="18"/>
  <c r="G380" i="18"/>
  <c r="O380" i="18"/>
  <c r="A387" i="6"/>
  <c r="O381" i="18" l="1"/>
  <c r="G381" i="18"/>
  <c r="F382" i="18"/>
  <c r="N382" i="18"/>
  <c r="A384" i="18"/>
  <c r="B383" i="18"/>
  <c r="C383" i="18"/>
  <c r="E383" i="18"/>
  <c r="J116" i="18"/>
  <c r="R116" i="18"/>
  <c r="S116" i="18" l="1"/>
  <c r="N383" i="18"/>
  <c r="F383" i="18"/>
  <c r="O382" i="18"/>
  <c r="G382" i="18"/>
  <c r="K116" i="18"/>
  <c r="E384" i="18"/>
  <c r="B384" i="18"/>
  <c r="C384" i="18"/>
  <c r="A385" i="18"/>
  <c r="A386" i="18" l="1"/>
  <c r="C385" i="18"/>
  <c r="B385" i="18"/>
  <c r="E385" i="18"/>
  <c r="N384" i="18"/>
  <c r="F384" i="18"/>
  <c r="T116" i="18"/>
  <c r="L116" i="18"/>
  <c r="O383" i="18"/>
  <c r="G383" i="18"/>
  <c r="P117" i="18" l="1"/>
  <c r="F385" i="18"/>
  <c r="N385" i="18"/>
  <c r="H117" i="18"/>
  <c r="G384" i="18"/>
  <c r="O384" i="18"/>
  <c r="B386" i="18"/>
  <c r="A387" i="18"/>
  <c r="R107" i="6" s="1"/>
  <c r="C386" i="18"/>
  <c r="E386" i="18"/>
  <c r="T107" i="6" l="1"/>
  <c r="J107" i="6"/>
  <c r="L107" i="6"/>
  <c r="K106" i="6"/>
  <c r="K107" i="6"/>
  <c r="S107" i="6"/>
  <c r="T106" i="6"/>
  <c r="L106" i="6"/>
  <c r="P107" i="6"/>
  <c r="S106" i="6"/>
  <c r="H107" i="6"/>
  <c r="B385" i="6"/>
  <c r="C385" i="6" s="1"/>
  <c r="B382" i="6"/>
  <c r="C382" i="6" s="1"/>
  <c r="B384" i="6"/>
  <c r="C384" i="6" s="1"/>
  <c r="B383" i="6"/>
  <c r="C383" i="6" s="1"/>
  <c r="B386" i="6"/>
  <c r="C386" i="6" s="1"/>
  <c r="P108" i="6"/>
  <c r="H108" i="6"/>
  <c r="G385" i="18"/>
  <c r="O385" i="18"/>
  <c r="B387" i="18"/>
  <c r="B387" i="6" s="1"/>
  <c r="C387" i="6" s="1"/>
  <c r="C387" i="18"/>
  <c r="E387" i="18"/>
  <c r="J117" i="18"/>
  <c r="R117" i="18"/>
  <c r="N386" i="18"/>
  <c r="F386" i="18"/>
  <c r="R108" i="6" l="1"/>
  <c r="J108" i="6"/>
  <c r="K117" i="18"/>
  <c r="G386" i="18"/>
  <c r="O386" i="18"/>
  <c r="S117" i="18"/>
  <c r="F387" i="18"/>
  <c r="N387" i="18"/>
  <c r="K108" i="6" l="1"/>
  <c r="S108" i="6"/>
  <c r="L117" i="18"/>
  <c r="T117" i="18"/>
  <c r="O387" i="18"/>
  <c r="G387" i="18"/>
  <c r="J12" i="18" l="1"/>
  <c r="J12" i="6" s="1"/>
  <c r="L108" i="6"/>
  <c r="T108" i="6"/>
  <c r="P118" i="18"/>
  <c r="H118" i="18"/>
  <c r="P109" i="6" l="1"/>
  <c r="H109" i="6"/>
  <c r="J118" i="18"/>
  <c r="I118" i="18"/>
  <c r="R118" i="18"/>
  <c r="Q118" i="18"/>
  <c r="R109" i="6" l="1"/>
  <c r="J109" i="6"/>
  <c r="Q109" i="6"/>
  <c r="I109" i="6"/>
  <c r="Q119" i="18"/>
  <c r="S118" i="18"/>
  <c r="V118" i="18"/>
  <c r="I119" i="18"/>
  <c r="K118" i="18"/>
  <c r="Q110" i="6" l="1"/>
  <c r="I110" i="6"/>
  <c r="V109" i="6"/>
  <c r="S109" i="6"/>
  <c r="K109" i="6"/>
  <c r="V119" i="18"/>
  <c r="V110" i="6" s="1"/>
  <c r="I120" i="18"/>
  <c r="T118" i="18"/>
  <c r="Q120" i="18"/>
  <c r="W118" i="18"/>
  <c r="L118" i="18"/>
  <c r="I111" i="6" l="1"/>
  <c r="W109" i="6"/>
  <c r="L109" i="6"/>
  <c r="Q111" i="6"/>
  <c r="T109" i="6"/>
  <c r="I121" i="18"/>
  <c r="V120" i="18"/>
  <c r="V111" i="6" s="1"/>
  <c r="H119" i="18"/>
  <c r="P119" i="18"/>
  <c r="Q121" i="18"/>
  <c r="W119" i="18"/>
  <c r="W110" i="6" l="1"/>
  <c r="P110" i="6"/>
  <c r="Q112" i="6"/>
  <c r="I112" i="6"/>
  <c r="H110" i="6"/>
  <c r="R119" i="18"/>
  <c r="W120" i="18"/>
  <c r="I122" i="18"/>
  <c r="V121" i="18"/>
  <c r="V112" i="6" s="1"/>
  <c r="Q122" i="18"/>
  <c r="J119" i="18"/>
  <c r="J110" i="6" l="1"/>
  <c r="R110" i="6"/>
  <c r="Q113" i="6"/>
  <c r="I113" i="6"/>
  <c r="W111" i="6"/>
  <c r="V122" i="18"/>
  <c r="V113" i="6" s="1"/>
  <c r="I123" i="18"/>
  <c r="K119" i="18"/>
  <c r="Q123" i="18"/>
  <c r="W121" i="18"/>
  <c r="S119" i="18"/>
  <c r="S110" i="6" l="1"/>
  <c r="W112" i="6"/>
  <c r="Q114" i="6"/>
  <c r="I114" i="6"/>
  <c r="K110" i="6"/>
  <c r="L119" i="18"/>
  <c r="V123" i="18"/>
  <c r="V114" i="6" s="1"/>
  <c r="W122" i="18"/>
  <c r="T119" i="18"/>
  <c r="T110" i="6" l="1"/>
  <c r="L110" i="6"/>
  <c r="W113" i="6"/>
  <c r="W123" i="18"/>
  <c r="P120" i="18"/>
  <c r="H120" i="18"/>
  <c r="H111" i="6" l="1"/>
  <c r="W114" i="6"/>
  <c r="P111" i="6"/>
  <c r="J120" i="18"/>
  <c r="R120" i="18"/>
  <c r="J111" i="6" l="1"/>
  <c r="R111" i="6"/>
  <c r="S120" i="18"/>
  <c r="K120" i="18"/>
  <c r="K111" i="6" l="1"/>
  <c r="S111" i="6"/>
  <c r="T120" i="18"/>
  <c r="L120" i="18"/>
  <c r="T111" i="6" l="1"/>
  <c r="L111" i="6"/>
  <c r="H121" i="18"/>
  <c r="P121" i="18"/>
  <c r="H112" i="6" l="1"/>
  <c r="P112" i="6"/>
  <c r="J121" i="18"/>
  <c r="R121" i="18"/>
  <c r="J112" i="6" l="1"/>
  <c r="R112" i="6"/>
  <c r="S121" i="18"/>
  <c r="K121" i="18"/>
  <c r="S112" i="6" l="1"/>
  <c r="K112" i="6"/>
  <c r="T121" i="18"/>
  <c r="L121" i="18"/>
  <c r="T112" i="6" l="1"/>
  <c r="L112" i="6"/>
  <c r="P122" i="18"/>
  <c r="H122" i="18"/>
  <c r="P113" i="6" l="1"/>
  <c r="H113" i="6"/>
  <c r="J122" i="18"/>
  <c r="R122" i="18"/>
  <c r="J113" i="6" l="1"/>
  <c r="R113" i="6"/>
  <c r="S122" i="18"/>
  <c r="K122" i="18"/>
  <c r="K113" i="6" l="1"/>
  <c r="S113" i="6"/>
  <c r="T122" i="18"/>
  <c r="L122" i="18"/>
  <c r="T113" i="6" l="1"/>
  <c r="L113" i="6"/>
  <c r="P123" i="18"/>
  <c r="H123" i="18"/>
  <c r="P114" i="6" l="1"/>
  <c r="H114" i="6"/>
  <c r="J123" i="18"/>
  <c r="R123" i="18"/>
  <c r="J114" i="6" l="1"/>
  <c r="R114" i="6"/>
  <c r="S123" i="18"/>
  <c r="K123" i="18"/>
  <c r="K114" i="6" l="1"/>
  <c r="S114" i="6"/>
  <c r="L123" i="18"/>
  <c r="T123" i="18"/>
  <c r="L114" i="6" l="1"/>
  <c r="T114" i="6"/>
  <c r="P124" i="18"/>
  <c r="H124" i="18"/>
  <c r="P115" i="6" l="1"/>
  <c r="H115" i="6"/>
  <c r="I124" i="18"/>
  <c r="J124" i="18"/>
  <c r="Q124" i="18"/>
  <c r="R124" i="18"/>
  <c r="I115" i="6" l="1"/>
  <c r="R115" i="6"/>
  <c r="Q115" i="6"/>
  <c r="J115" i="6"/>
  <c r="Q125" i="18"/>
  <c r="S124" i="18"/>
  <c r="V124" i="18"/>
  <c r="I125" i="18"/>
  <c r="K124" i="18"/>
  <c r="K115" i="6" l="1"/>
  <c r="V115" i="6"/>
  <c r="Q116" i="6"/>
  <c r="I116" i="6"/>
  <c r="S115" i="6"/>
  <c r="L124" i="18"/>
  <c r="Q126" i="18"/>
  <c r="V125" i="18"/>
  <c r="V116" i="6" s="1"/>
  <c r="I126" i="18"/>
  <c r="W124" i="18"/>
  <c r="T124" i="18"/>
  <c r="T115" i="6" l="1"/>
  <c r="W115" i="6"/>
  <c r="L115" i="6"/>
  <c r="Q117" i="6"/>
  <c r="I117" i="6"/>
  <c r="Q127" i="18"/>
  <c r="P125" i="18"/>
  <c r="H125" i="18"/>
  <c r="W125" i="18"/>
  <c r="I127" i="18"/>
  <c r="V126" i="18"/>
  <c r="V117" i="6" s="1"/>
  <c r="I118" i="6" l="1"/>
  <c r="Q118" i="6"/>
  <c r="W116" i="6"/>
  <c r="H116" i="6"/>
  <c r="P116" i="6"/>
  <c r="I128" i="18"/>
  <c r="V127" i="18"/>
  <c r="V118" i="6" s="1"/>
  <c r="J125" i="18"/>
  <c r="Q128" i="18"/>
  <c r="W126" i="18"/>
  <c r="R125" i="18"/>
  <c r="Q119" i="6" l="1"/>
  <c r="R116" i="6"/>
  <c r="W117" i="6"/>
  <c r="I119" i="6"/>
  <c r="J116" i="6"/>
  <c r="I129" i="18"/>
  <c r="V128" i="18"/>
  <c r="V119" i="6" s="1"/>
  <c r="S125" i="18"/>
  <c r="W127" i="18"/>
  <c r="Q129" i="18"/>
  <c r="K125" i="18"/>
  <c r="W118" i="6" l="1"/>
  <c r="S116" i="6"/>
  <c r="Q120" i="6"/>
  <c r="I120" i="6"/>
  <c r="K116" i="6"/>
  <c r="T125" i="18"/>
  <c r="V129" i="18"/>
  <c r="V120" i="6" s="1"/>
  <c r="L125" i="18"/>
  <c r="W128" i="18"/>
  <c r="W119" i="6" l="1"/>
  <c r="T116" i="6"/>
  <c r="L116" i="6"/>
  <c r="W129" i="18"/>
  <c r="H126" i="18"/>
  <c r="P126" i="18"/>
  <c r="H117" i="6" l="1"/>
  <c r="W120" i="6"/>
  <c r="P117" i="6"/>
  <c r="J126" i="18"/>
  <c r="R126" i="18"/>
  <c r="R117" i="6" l="1"/>
  <c r="J117" i="6"/>
  <c r="S126" i="18"/>
  <c r="K126" i="18"/>
  <c r="S117" i="6" l="1"/>
  <c r="K117" i="6"/>
  <c r="T126" i="18"/>
  <c r="L126" i="18"/>
  <c r="T117" i="6" l="1"/>
  <c r="L117" i="6"/>
  <c r="H127" i="18"/>
  <c r="P127" i="18"/>
  <c r="H118" i="6" l="1"/>
  <c r="P118" i="6"/>
  <c r="R127" i="18"/>
  <c r="J127" i="18"/>
  <c r="R118" i="6" l="1"/>
  <c r="J118" i="6"/>
  <c r="K127" i="18"/>
  <c r="S127" i="18"/>
  <c r="S118" i="6" l="1"/>
  <c r="K118" i="6"/>
  <c r="L127" i="18"/>
  <c r="T127" i="18"/>
  <c r="L118" i="6" l="1"/>
  <c r="T118" i="6"/>
  <c r="P128" i="18"/>
  <c r="H128" i="18"/>
  <c r="P119" i="6" l="1"/>
  <c r="H119" i="6"/>
  <c r="J128" i="18"/>
  <c r="R128" i="18"/>
  <c r="J119" i="6" l="1"/>
  <c r="R119" i="6"/>
  <c r="S128" i="18"/>
  <c r="K128" i="18"/>
  <c r="K119" i="6" l="1"/>
  <c r="S119" i="6"/>
  <c r="T128" i="18"/>
  <c r="L128" i="18"/>
  <c r="T119" i="6" l="1"/>
  <c r="L119" i="6"/>
  <c r="P129" i="18"/>
  <c r="H129" i="18"/>
  <c r="P120" i="6" l="1"/>
  <c r="H120" i="6"/>
  <c r="J129" i="18"/>
  <c r="R129" i="18"/>
  <c r="J120" i="6" l="1"/>
  <c r="R120" i="6"/>
  <c r="S129" i="18"/>
  <c r="K129" i="18"/>
  <c r="K120" i="6" l="1"/>
  <c r="S120" i="6"/>
  <c r="T129" i="18"/>
  <c r="L129" i="18"/>
  <c r="T120" i="6" l="1"/>
  <c r="L120" i="6"/>
  <c r="P130" i="18"/>
  <c r="H130" i="18"/>
  <c r="P121" i="6" l="1"/>
  <c r="H121" i="6"/>
  <c r="I130" i="18"/>
  <c r="J130" i="18"/>
  <c r="Q130" i="18"/>
  <c r="R130" i="18"/>
  <c r="R121" i="6" l="1"/>
  <c r="Q121" i="6"/>
  <c r="I121" i="6"/>
  <c r="J121" i="6"/>
  <c r="V130" i="18"/>
  <c r="I131" i="18"/>
  <c r="K130" i="18"/>
  <c r="Q131" i="18"/>
  <c r="S130" i="18"/>
  <c r="Q122" i="6" l="1"/>
  <c r="K121" i="6"/>
  <c r="I122" i="6"/>
  <c r="S121" i="6"/>
  <c r="V121" i="6"/>
  <c r="T130" i="18"/>
  <c r="L130" i="18"/>
  <c r="I132" i="18"/>
  <c r="V131" i="18"/>
  <c r="V122" i="6" s="1"/>
  <c r="Q132" i="18"/>
  <c r="W130" i="18"/>
  <c r="Q123" i="6" l="1"/>
  <c r="T121" i="6"/>
  <c r="I123" i="6"/>
  <c r="W121" i="6"/>
  <c r="L121" i="6"/>
  <c r="W131" i="18"/>
  <c r="Q133" i="18"/>
  <c r="H131" i="18"/>
  <c r="V132" i="18"/>
  <c r="V123" i="6" s="1"/>
  <c r="I133" i="18"/>
  <c r="P131" i="18"/>
  <c r="W122" i="6" l="1"/>
  <c r="I124" i="6"/>
  <c r="H122" i="6"/>
  <c r="P122" i="6"/>
  <c r="Q124" i="6"/>
  <c r="I134" i="18"/>
  <c r="V133" i="18"/>
  <c r="V124" i="6" s="1"/>
  <c r="J131" i="18"/>
  <c r="Q134" i="18"/>
  <c r="R131" i="18"/>
  <c r="W132" i="18"/>
  <c r="Q125" i="6" l="1"/>
  <c r="R122" i="6"/>
  <c r="I125" i="6"/>
  <c r="J122" i="6"/>
  <c r="W123" i="6"/>
  <c r="K131" i="18"/>
  <c r="W133" i="18"/>
  <c r="S131" i="18"/>
  <c r="Q135" i="18"/>
  <c r="I135" i="18"/>
  <c r="V134" i="18"/>
  <c r="V125" i="6" s="1"/>
  <c r="Q126" i="6" l="1"/>
  <c r="I126" i="6"/>
  <c r="K122" i="6"/>
  <c r="S122" i="6"/>
  <c r="W124" i="6"/>
  <c r="T131" i="18"/>
  <c r="W134" i="18"/>
  <c r="L131" i="18"/>
  <c r="V135" i="18"/>
  <c r="V126" i="6" s="1"/>
  <c r="T122" i="6" l="1"/>
  <c r="L122" i="6"/>
  <c r="W125" i="6"/>
  <c r="W135" i="18"/>
  <c r="P132" i="18"/>
  <c r="H132" i="18"/>
  <c r="P123" i="6" l="1"/>
  <c r="W126" i="6"/>
  <c r="H123" i="6"/>
  <c r="R132" i="18"/>
  <c r="J132" i="18"/>
  <c r="J123" i="6" l="1"/>
  <c r="R123" i="6"/>
  <c r="K132" i="18"/>
  <c r="S132" i="18"/>
  <c r="K123" i="6" l="1"/>
  <c r="S123" i="6"/>
  <c r="L132" i="18"/>
  <c r="T132" i="18"/>
  <c r="L123" i="6" l="1"/>
  <c r="T123" i="6"/>
  <c r="P133" i="18"/>
  <c r="H133" i="18"/>
  <c r="P124" i="6" l="1"/>
  <c r="H124" i="6"/>
  <c r="J133" i="18"/>
  <c r="R133" i="18"/>
  <c r="J124" i="6" l="1"/>
  <c r="R124" i="6"/>
  <c r="S133" i="18"/>
  <c r="K133" i="18"/>
  <c r="K124" i="6" l="1"/>
  <c r="S124" i="6"/>
  <c r="T133" i="18"/>
  <c r="L133" i="18"/>
  <c r="T124" i="6" l="1"/>
  <c r="L124" i="6"/>
  <c r="P134" i="18"/>
  <c r="H134" i="18"/>
  <c r="P125" i="6" l="1"/>
  <c r="H125" i="6"/>
  <c r="J134" i="18"/>
  <c r="R134" i="18"/>
  <c r="J125" i="6" l="1"/>
  <c r="R125" i="6"/>
  <c r="S134" i="18"/>
  <c r="K134" i="18"/>
  <c r="K125" i="6" l="1"/>
  <c r="S125" i="6"/>
  <c r="T134" i="18"/>
  <c r="L134" i="18"/>
  <c r="T125" i="6" l="1"/>
  <c r="L125" i="6"/>
  <c r="P135" i="18"/>
  <c r="H135" i="18"/>
  <c r="P126" i="6" l="1"/>
  <c r="H126" i="6"/>
  <c r="J135" i="18"/>
  <c r="R135" i="18"/>
  <c r="J126" i="6" l="1"/>
  <c r="R126" i="6"/>
  <c r="S135" i="18"/>
  <c r="K135" i="18"/>
  <c r="K126" i="6" l="1"/>
  <c r="S126" i="6"/>
  <c r="T135" i="18"/>
  <c r="L135" i="18"/>
  <c r="T126" i="6" l="1"/>
  <c r="L126" i="6"/>
  <c r="P136" i="18"/>
  <c r="H136" i="18"/>
  <c r="P127" i="6" l="1"/>
  <c r="H127" i="6"/>
  <c r="I136" i="18"/>
  <c r="J136" i="18"/>
  <c r="Q136" i="18"/>
  <c r="R136" i="18"/>
  <c r="I127" i="6" l="1"/>
  <c r="Q127" i="6"/>
  <c r="R127" i="6"/>
  <c r="J127" i="6"/>
  <c r="Q137" i="18"/>
  <c r="S136" i="18"/>
  <c r="V136" i="18"/>
  <c r="I137" i="18"/>
  <c r="K136" i="18"/>
  <c r="I128" i="6" l="1"/>
  <c r="V127" i="6"/>
  <c r="S127" i="6"/>
  <c r="K127" i="6"/>
  <c r="Q128" i="6"/>
  <c r="L136" i="18"/>
  <c r="Q138" i="18"/>
  <c r="V137" i="18"/>
  <c r="V128" i="6" s="1"/>
  <c r="I138" i="18"/>
  <c r="W136" i="18"/>
  <c r="T136" i="18"/>
  <c r="T127" i="6" l="1"/>
  <c r="W127" i="6"/>
  <c r="L127" i="6"/>
  <c r="I129" i="6"/>
  <c r="Q129" i="6"/>
  <c r="P137" i="18"/>
  <c r="H137" i="18"/>
  <c r="I139" i="18"/>
  <c r="V138" i="18"/>
  <c r="V129" i="6" s="1"/>
  <c r="W137" i="18"/>
  <c r="Q139" i="18"/>
  <c r="W128" i="6" l="1"/>
  <c r="P128" i="6"/>
  <c r="I130" i="6"/>
  <c r="Q130" i="6"/>
  <c r="H128" i="6"/>
  <c r="J137" i="18"/>
  <c r="Q140" i="18"/>
  <c r="W138" i="18"/>
  <c r="V139" i="18"/>
  <c r="V130" i="6" s="1"/>
  <c r="I140" i="18"/>
  <c r="R137" i="18"/>
  <c r="I131" i="6" l="1"/>
  <c r="J128" i="6"/>
  <c r="W129" i="6"/>
  <c r="R128" i="6"/>
  <c r="Q131" i="6"/>
  <c r="Q141" i="18"/>
  <c r="S137" i="18"/>
  <c r="I141" i="18"/>
  <c r="V140" i="18"/>
  <c r="V131" i="6" s="1"/>
  <c r="W139" i="18"/>
  <c r="K137" i="18"/>
  <c r="K128" i="6" l="1"/>
  <c r="S128" i="6"/>
  <c r="W130" i="6"/>
  <c r="Q132" i="6"/>
  <c r="I132" i="6"/>
  <c r="T137" i="18"/>
  <c r="L137" i="18"/>
  <c r="W140" i="18"/>
  <c r="V141" i="18"/>
  <c r="V132" i="6" s="1"/>
  <c r="T128" i="6" l="1"/>
  <c r="L128" i="6"/>
  <c r="W131" i="6"/>
  <c r="H138" i="18"/>
  <c r="P138" i="18"/>
  <c r="W141" i="18"/>
  <c r="H129" i="6" l="1"/>
  <c r="W132" i="6"/>
  <c r="P129" i="6"/>
  <c r="R138" i="18"/>
  <c r="J138" i="18"/>
  <c r="R129" i="6" l="1"/>
  <c r="J129" i="6"/>
  <c r="K138" i="18"/>
  <c r="S138" i="18"/>
  <c r="K129" i="6" l="1"/>
  <c r="S129" i="6"/>
  <c r="L138" i="18"/>
  <c r="T138" i="18"/>
  <c r="L129" i="6" l="1"/>
  <c r="T129" i="6"/>
  <c r="P139" i="18"/>
  <c r="H139" i="18"/>
  <c r="P130" i="6" l="1"/>
  <c r="H130" i="6"/>
  <c r="J139" i="18"/>
  <c r="R139" i="18"/>
  <c r="J130" i="6" l="1"/>
  <c r="R130" i="6"/>
  <c r="S139" i="18"/>
  <c r="K139" i="18"/>
  <c r="K130" i="6" l="1"/>
  <c r="S130" i="6"/>
  <c r="T139" i="18"/>
  <c r="L139" i="18"/>
  <c r="T130" i="6" l="1"/>
  <c r="L130" i="6"/>
  <c r="P140" i="18"/>
  <c r="H140" i="18"/>
  <c r="P131" i="6" l="1"/>
  <c r="H131" i="6"/>
  <c r="J140" i="18"/>
  <c r="R140" i="18"/>
  <c r="J131" i="6" l="1"/>
  <c r="R131" i="6"/>
  <c r="S140" i="18"/>
  <c r="K140" i="18"/>
  <c r="K131" i="6" l="1"/>
  <c r="S131" i="6"/>
  <c r="T140" i="18"/>
  <c r="L140" i="18"/>
  <c r="T131" i="6" l="1"/>
  <c r="L131" i="6"/>
  <c r="P141" i="18"/>
  <c r="H141" i="18"/>
  <c r="P132" i="6" l="1"/>
  <c r="H132" i="6"/>
  <c r="J141" i="18"/>
  <c r="R141" i="18"/>
  <c r="J132" i="6" l="1"/>
  <c r="R132" i="6"/>
  <c r="S141" i="18"/>
  <c r="K141" i="18"/>
  <c r="S132" i="6" l="1"/>
  <c r="K132" i="6"/>
  <c r="T141" i="18"/>
  <c r="L141" i="18"/>
  <c r="T132" i="6" l="1"/>
  <c r="L132" i="6"/>
  <c r="P142" i="18"/>
  <c r="H142" i="18"/>
  <c r="P133" i="6" l="1"/>
  <c r="H133" i="6"/>
  <c r="I142" i="18"/>
  <c r="J142" i="18"/>
  <c r="Q142" i="18"/>
  <c r="R142" i="18"/>
  <c r="R133" i="6" l="1"/>
  <c r="Q133" i="6"/>
  <c r="I133" i="6"/>
  <c r="J133" i="6"/>
  <c r="Q143" i="18"/>
  <c r="S142" i="18"/>
  <c r="V142" i="18"/>
  <c r="I143" i="18"/>
  <c r="K142" i="18"/>
  <c r="I134" i="6" l="1"/>
  <c r="V133" i="6"/>
  <c r="K133" i="6"/>
  <c r="Q134" i="6"/>
  <c r="S133" i="6"/>
  <c r="L142" i="18"/>
  <c r="T142" i="18"/>
  <c r="V143" i="18"/>
  <c r="V134" i="6" s="1"/>
  <c r="I144" i="18"/>
  <c r="W142" i="18"/>
  <c r="Q144" i="18"/>
  <c r="Q135" i="6" l="1"/>
  <c r="T133" i="6"/>
  <c r="W133" i="6"/>
  <c r="L133" i="6"/>
  <c r="I135" i="6"/>
  <c r="P143" i="18"/>
  <c r="W143" i="18"/>
  <c r="H143" i="18"/>
  <c r="I145" i="18"/>
  <c r="V144" i="18"/>
  <c r="V135" i="6" s="1"/>
  <c r="Q145" i="18"/>
  <c r="Q136" i="6" l="1"/>
  <c r="I136" i="6"/>
  <c r="W134" i="6"/>
  <c r="P134" i="6"/>
  <c r="H134" i="6"/>
  <c r="I146" i="18"/>
  <c r="V145" i="18"/>
  <c r="V136" i="6" s="1"/>
  <c r="W144" i="18"/>
  <c r="R143" i="18"/>
  <c r="Q146" i="18"/>
  <c r="J143" i="18"/>
  <c r="J134" i="6" l="1"/>
  <c r="Q137" i="6"/>
  <c r="I137" i="6"/>
  <c r="R134" i="6"/>
  <c r="W135" i="6"/>
  <c r="S143" i="18"/>
  <c r="K143" i="18"/>
  <c r="Q147" i="18"/>
  <c r="W145" i="18"/>
  <c r="V146" i="18"/>
  <c r="V137" i="6" s="1"/>
  <c r="I147" i="18"/>
  <c r="S134" i="6" l="1"/>
  <c r="W136" i="6"/>
  <c r="Q138" i="6"/>
  <c r="I138" i="6"/>
  <c r="K134" i="6"/>
  <c r="W146" i="18"/>
  <c r="T143" i="18"/>
  <c r="L143" i="18"/>
  <c r="V147" i="18"/>
  <c r="V138" i="6" s="1"/>
  <c r="T134" i="6" l="1"/>
  <c r="W137" i="6"/>
  <c r="L134" i="6"/>
  <c r="P144" i="18"/>
  <c r="H144" i="18"/>
  <c r="W147" i="18"/>
  <c r="P135" i="6" l="1"/>
  <c r="W138" i="6"/>
  <c r="H135" i="6"/>
  <c r="J144" i="18"/>
  <c r="R144" i="18"/>
  <c r="R135" i="6" l="1"/>
  <c r="J135" i="6"/>
  <c r="S144" i="18"/>
  <c r="K144" i="18"/>
  <c r="S135" i="6" l="1"/>
  <c r="K135" i="6"/>
  <c r="T144" i="18"/>
  <c r="L144" i="18"/>
  <c r="T135" i="6" l="1"/>
  <c r="L135" i="6"/>
  <c r="H145" i="18"/>
  <c r="P145" i="18"/>
  <c r="H136" i="6" l="1"/>
  <c r="P136" i="6"/>
  <c r="R145" i="18"/>
  <c r="J145" i="18"/>
  <c r="J136" i="6" l="1"/>
  <c r="R136" i="6"/>
  <c r="K145" i="18"/>
  <c r="S145" i="18"/>
  <c r="K136" i="6" l="1"/>
  <c r="S136" i="6"/>
  <c r="L145" i="18"/>
  <c r="T145" i="18"/>
  <c r="L136" i="6" l="1"/>
  <c r="T136" i="6"/>
  <c r="H146" i="18"/>
  <c r="P146" i="18"/>
  <c r="P137" i="6" l="1"/>
  <c r="H137" i="6"/>
  <c r="R146" i="18"/>
  <c r="J146" i="18"/>
  <c r="R137" i="6" l="1"/>
  <c r="J137" i="6"/>
  <c r="K146" i="18"/>
  <c r="S146" i="18"/>
  <c r="S137" i="6" l="1"/>
  <c r="K137" i="6"/>
  <c r="L146" i="18"/>
  <c r="T146" i="18"/>
  <c r="T137" i="6" l="1"/>
  <c r="L137" i="6"/>
  <c r="H147" i="18"/>
  <c r="P147" i="18"/>
  <c r="P138" i="6" l="1"/>
  <c r="H138" i="6"/>
  <c r="R147" i="18"/>
  <c r="J147" i="18"/>
  <c r="J138" i="6" l="1"/>
  <c r="R138" i="6"/>
  <c r="K147" i="18"/>
  <c r="S147" i="18"/>
  <c r="S138" i="6" l="1"/>
  <c r="K138" i="6"/>
  <c r="L147" i="18"/>
  <c r="T147" i="18"/>
  <c r="L138" i="6" l="1"/>
  <c r="T138" i="6"/>
  <c r="H148" i="18"/>
  <c r="P148" i="18"/>
  <c r="P139" i="6" l="1"/>
  <c r="H139" i="6"/>
  <c r="Q148" i="18"/>
  <c r="R148" i="18"/>
  <c r="J148" i="18"/>
  <c r="I148" i="18"/>
  <c r="Q139" i="6" l="1"/>
  <c r="J139" i="6"/>
  <c r="I139" i="6"/>
  <c r="R139" i="6"/>
  <c r="V148" i="18"/>
  <c r="I149" i="18"/>
  <c r="K148" i="18"/>
  <c r="Q149" i="18"/>
  <c r="S148" i="18"/>
  <c r="S139" i="6" l="1"/>
  <c r="V139" i="6"/>
  <c r="Q140" i="6"/>
  <c r="K139" i="6"/>
  <c r="I140" i="6"/>
  <c r="T148" i="18"/>
  <c r="L148" i="18"/>
  <c r="I150" i="18"/>
  <c r="V149" i="18"/>
  <c r="V140" i="6" s="1"/>
  <c r="Q150" i="18"/>
  <c r="W148" i="18"/>
  <c r="Q141" i="6" l="1"/>
  <c r="T139" i="6"/>
  <c r="W139" i="6"/>
  <c r="L139" i="6"/>
  <c r="I141" i="6"/>
  <c r="W149" i="18"/>
  <c r="Q151" i="18"/>
  <c r="I151" i="18"/>
  <c r="V150" i="18"/>
  <c r="V141" i="6" s="1"/>
  <c r="P149" i="18"/>
  <c r="H149" i="18"/>
  <c r="P140" i="6" l="1"/>
  <c r="W140" i="6"/>
  <c r="I142" i="6"/>
  <c r="H140" i="6"/>
  <c r="Q142" i="6"/>
  <c r="R149" i="18"/>
  <c r="Q152" i="18"/>
  <c r="J149" i="18"/>
  <c r="V151" i="18"/>
  <c r="V142" i="6" s="1"/>
  <c r="I152" i="18"/>
  <c r="W150" i="18"/>
  <c r="I143" i="6" l="1"/>
  <c r="R140" i="6"/>
  <c r="W141" i="6"/>
  <c r="Q143" i="6"/>
  <c r="J140" i="6"/>
  <c r="W151" i="18"/>
  <c r="Q153" i="18"/>
  <c r="V152" i="18"/>
  <c r="V143" i="6" s="1"/>
  <c r="I153" i="18"/>
  <c r="K149" i="18"/>
  <c r="S149" i="18"/>
  <c r="I144" i="6" l="1"/>
  <c r="S140" i="6"/>
  <c r="Q144" i="6"/>
  <c r="K140" i="6"/>
  <c r="W142" i="6"/>
  <c r="L149" i="18"/>
  <c r="V153" i="18"/>
  <c r="V144" i="6" s="1"/>
  <c r="T149" i="18"/>
  <c r="W152" i="18"/>
  <c r="L140" i="6" l="1"/>
  <c r="W143" i="6"/>
  <c r="T140" i="6"/>
  <c r="W153" i="18"/>
  <c r="P150" i="18"/>
  <c r="H150" i="18"/>
  <c r="H141" i="6" l="1"/>
  <c r="W144" i="6"/>
  <c r="P141" i="6"/>
  <c r="R150" i="18"/>
  <c r="J150" i="18"/>
  <c r="R141" i="6" l="1"/>
  <c r="J141" i="6"/>
  <c r="K150" i="18"/>
  <c r="S150" i="18"/>
  <c r="K141" i="6" l="1"/>
  <c r="S141" i="6"/>
  <c r="L150" i="18"/>
  <c r="T150" i="18"/>
  <c r="T141" i="6" l="1"/>
  <c r="L141" i="6"/>
  <c r="P151" i="18"/>
  <c r="H151" i="18"/>
  <c r="H142" i="6" l="1"/>
  <c r="P142" i="6"/>
  <c r="J151" i="18"/>
  <c r="R151" i="18"/>
  <c r="J142" i="6" l="1"/>
  <c r="R142" i="6"/>
  <c r="S151" i="18"/>
  <c r="K151" i="18"/>
  <c r="K142" i="6" l="1"/>
  <c r="S142" i="6"/>
  <c r="T151" i="18"/>
  <c r="L151" i="18"/>
  <c r="T142" i="6" l="1"/>
  <c r="L142" i="6"/>
  <c r="P152" i="18"/>
  <c r="H152" i="18"/>
  <c r="H143" i="6" l="1"/>
  <c r="P143" i="6"/>
  <c r="J152" i="18"/>
  <c r="R152" i="18"/>
  <c r="R143" i="6" l="1"/>
  <c r="J143" i="6"/>
  <c r="S152" i="18"/>
  <c r="K152" i="18"/>
  <c r="S143" i="6" l="1"/>
  <c r="K143" i="6"/>
  <c r="T152" i="18"/>
  <c r="L152" i="18"/>
  <c r="L143" i="6" l="1"/>
  <c r="T143" i="6"/>
  <c r="P153" i="18"/>
  <c r="H153" i="18"/>
  <c r="P144" i="6" l="1"/>
  <c r="H144" i="6"/>
  <c r="J153" i="18"/>
  <c r="R153" i="18"/>
  <c r="R144" i="6" l="1"/>
  <c r="J144" i="6"/>
  <c r="S153" i="18"/>
  <c r="K153" i="18"/>
  <c r="S144" i="6" l="1"/>
  <c r="K144" i="6"/>
  <c r="T153" i="18"/>
  <c r="L153" i="18"/>
  <c r="T144" i="6" l="1"/>
  <c r="L144" i="6"/>
  <c r="P154" i="18"/>
  <c r="H154" i="18"/>
  <c r="H145" i="6" l="1"/>
  <c r="P145" i="6"/>
  <c r="I154" i="18"/>
  <c r="J154" i="18"/>
  <c r="Q154" i="18"/>
  <c r="R154" i="18"/>
  <c r="J145" i="6" l="1"/>
  <c r="R145" i="6"/>
  <c r="Q145" i="6"/>
  <c r="I145" i="6"/>
  <c r="V154" i="18"/>
  <c r="I155" i="18"/>
  <c r="K154" i="18"/>
  <c r="Q155" i="18"/>
  <c r="S154" i="18"/>
  <c r="Q146" i="6" l="1"/>
  <c r="K145" i="6"/>
  <c r="I146" i="6"/>
  <c r="S145" i="6"/>
  <c r="V145" i="6"/>
  <c r="T154" i="18"/>
  <c r="I156" i="18"/>
  <c r="V155" i="18"/>
  <c r="V146" i="6" s="1"/>
  <c r="Q156" i="18"/>
  <c r="W154" i="18"/>
  <c r="L154" i="18"/>
  <c r="W145" i="6" l="1"/>
  <c r="T145" i="6"/>
  <c r="L145" i="6"/>
  <c r="I147" i="6"/>
  <c r="Q147" i="6"/>
  <c r="V156" i="18"/>
  <c r="V147" i="6" s="1"/>
  <c r="I157" i="18"/>
  <c r="H155" i="18"/>
  <c r="P155" i="18"/>
  <c r="W155" i="18"/>
  <c r="Q157" i="18"/>
  <c r="W146" i="6" l="1"/>
  <c r="P146" i="6"/>
  <c r="H146" i="6"/>
  <c r="Q148" i="6"/>
  <c r="I148" i="6"/>
  <c r="R155" i="18"/>
  <c r="I158" i="18"/>
  <c r="V157" i="18"/>
  <c r="V148" i="6" s="1"/>
  <c r="Q158" i="18"/>
  <c r="W156" i="18"/>
  <c r="J155" i="18"/>
  <c r="W147" i="6" l="1"/>
  <c r="R146" i="6"/>
  <c r="Q149" i="6"/>
  <c r="J146" i="6"/>
  <c r="I149" i="6"/>
  <c r="V158" i="18"/>
  <c r="V149" i="6" s="1"/>
  <c r="I159" i="18"/>
  <c r="K155" i="18"/>
  <c r="Q159" i="18"/>
  <c r="W157" i="18"/>
  <c r="S155" i="18"/>
  <c r="W148" i="6" l="1"/>
  <c r="K146" i="6"/>
  <c r="Q150" i="6"/>
  <c r="S146" i="6"/>
  <c r="I150" i="6"/>
  <c r="L155" i="18"/>
  <c r="V159" i="18"/>
  <c r="V150" i="6" s="1"/>
  <c r="W158" i="18"/>
  <c r="T155" i="18"/>
  <c r="L146" i="6" l="1"/>
  <c r="T146" i="6"/>
  <c r="W149" i="6"/>
  <c r="W159" i="18"/>
  <c r="H156" i="18"/>
  <c r="P156" i="18"/>
  <c r="W150" i="6" l="1"/>
  <c r="H147" i="6"/>
  <c r="P147" i="6"/>
  <c r="R156" i="18"/>
  <c r="J156" i="18"/>
  <c r="J147" i="6" l="1"/>
  <c r="R147" i="6"/>
  <c r="K156" i="18"/>
  <c r="S156" i="18"/>
  <c r="K147" i="6" l="1"/>
  <c r="S147" i="6"/>
  <c r="L156" i="18"/>
  <c r="T156" i="18"/>
  <c r="L147" i="6" l="1"/>
  <c r="T147" i="6"/>
  <c r="P157" i="18"/>
  <c r="H157" i="18"/>
  <c r="P148" i="6" l="1"/>
  <c r="H148" i="6"/>
  <c r="J157" i="18"/>
  <c r="R157" i="18"/>
  <c r="J148" i="6" l="1"/>
  <c r="R148" i="6"/>
  <c r="S157" i="18"/>
  <c r="K157" i="18"/>
  <c r="S148" i="6" l="1"/>
  <c r="K148" i="6"/>
  <c r="T157" i="18"/>
  <c r="L157" i="18"/>
  <c r="T148" i="6" l="1"/>
  <c r="L148" i="6"/>
  <c r="P158" i="18"/>
  <c r="H158" i="18"/>
  <c r="P149" i="6" l="1"/>
  <c r="H149" i="6"/>
  <c r="J158" i="18"/>
  <c r="R158" i="18"/>
  <c r="J149" i="6" l="1"/>
  <c r="R149" i="6"/>
  <c r="S158" i="18"/>
  <c r="K158" i="18"/>
  <c r="S149" i="6" l="1"/>
  <c r="K149" i="6"/>
  <c r="T158" i="18"/>
  <c r="L158" i="18"/>
  <c r="T149" i="6" l="1"/>
  <c r="L149" i="6"/>
  <c r="P159" i="18"/>
  <c r="H159" i="18"/>
  <c r="P150" i="6" l="1"/>
  <c r="H150" i="6"/>
  <c r="J159" i="18"/>
  <c r="R159" i="18"/>
  <c r="J150" i="6" l="1"/>
  <c r="R150" i="6"/>
  <c r="S159" i="18"/>
  <c r="K159" i="18"/>
  <c r="S150" i="6" l="1"/>
  <c r="K150" i="6"/>
  <c r="T159" i="18"/>
  <c r="L159" i="18"/>
  <c r="T150" i="6" l="1"/>
  <c r="L150" i="6"/>
  <c r="P160" i="18"/>
  <c r="H160" i="18"/>
  <c r="P151" i="6" l="1"/>
  <c r="H151" i="6"/>
  <c r="I160" i="18"/>
  <c r="J160" i="18"/>
  <c r="Q160" i="18"/>
  <c r="R160" i="18"/>
  <c r="R151" i="6" l="1"/>
  <c r="Q151" i="6"/>
  <c r="I151" i="6"/>
  <c r="J151" i="6"/>
  <c r="K160" i="18"/>
  <c r="V160" i="18"/>
  <c r="I161" i="18"/>
  <c r="Q161" i="18"/>
  <c r="S160" i="18"/>
  <c r="S151" i="6" l="1"/>
  <c r="Q152" i="6"/>
  <c r="I152" i="6"/>
  <c r="K151" i="6"/>
  <c r="V151" i="6"/>
  <c r="T160" i="18"/>
  <c r="I162" i="18"/>
  <c r="V161" i="18"/>
  <c r="V152" i="6" s="1"/>
  <c r="Q162" i="18"/>
  <c r="W160" i="18"/>
  <c r="L160" i="18"/>
  <c r="L151" i="6" l="1"/>
  <c r="I153" i="6"/>
  <c r="W151" i="6"/>
  <c r="T151" i="6"/>
  <c r="Q153" i="6"/>
  <c r="I163" i="18"/>
  <c r="V162" i="18"/>
  <c r="V153" i="6" s="1"/>
  <c r="H161" i="18"/>
  <c r="P161" i="18"/>
  <c r="W161" i="18"/>
  <c r="Q163" i="18"/>
  <c r="P152" i="6" l="1"/>
  <c r="W152" i="6"/>
  <c r="I154" i="6"/>
  <c r="H152" i="6"/>
  <c r="Q154" i="6"/>
  <c r="Q164" i="18"/>
  <c r="I164" i="18"/>
  <c r="R161" i="18"/>
  <c r="V163" i="18"/>
  <c r="V154" i="6" s="1"/>
  <c r="W162" i="18"/>
  <c r="J161" i="18"/>
  <c r="W153" i="6" l="1"/>
  <c r="I155" i="6"/>
  <c r="R152" i="6"/>
  <c r="Q155" i="6"/>
  <c r="J152" i="6"/>
  <c r="Q165" i="18"/>
  <c r="V164" i="18"/>
  <c r="V155" i="6" s="1"/>
  <c r="I165" i="18"/>
  <c r="K161" i="18"/>
  <c r="S161" i="18"/>
  <c r="W163" i="18"/>
  <c r="K152" i="6" l="1"/>
  <c r="W154" i="6"/>
  <c r="S152" i="6"/>
  <c r="I156" i="6"/>
  <c r="Q156" i="6"/>
  <c r="V165" i="18"/>
  <c r="V156" i="6" s="1"/>
  <c r="W164" i="18"/>
  <c r="W155" i="6" s="1"/>
  <c r="L161" i="18"/>
  <c r="T161" i="18"/>
  <c r="T152" i="6" l="1"/>
  <c r="L152" i="6"/>
  <c r="P162" i="18"/>
  <c r="H162" i="18"/>
  <c r="W165" i="18"/>
  <c r="W156" i="6" s="1"/>
  <c r="H153" i="6" l="1"/>
  <c r="P153" i="6"/>
  <c r="J162" i="18"/>
  <c r="R162" i="18"/>
  <c r="R153" i="6" l="1"/>
  <c r="J153" i="6"/>
  <c r="S162" i="18"/>
  <c r="K162" i="18"/>
  <c r="S153" i="6" l="1"/>
  <c r="K153" i="6"/>
  <c r="T162" i="18"/>
  <c r="L162" i="18"/>
  <c r="T153" i="6" l="1"/>
  <c r="L153" i="6"/>
  <c r="H163" i="18"/>
  <c r="P163" i="18"/>
  <c r="H154" i="6" l="1"/>
  <c r="P154" i="6"/>
  <c r="R163" i="18"/>
  <c r="J163" i="18"/>
  <c r="R154" i="6" l="1"/>
  <c r="J154" i="6"/>
  <c r="K163" i="18"/>
  <c r="S163" i="18"/>
  <c r="K154" i="6" l="1"/>
  <c r="S154" i="6"/>
  <c r="L163" i="18"/>
  <c r="T163" i="18"/>
  <c r="L154" i="6" l="1"/>
  <c r="T154" i="6"/>
  <c r="H164" i="18"/>
  <c r="P164" i="18"/>
  <c r="H155" i="6" l="1"/>
  <c r="P155" i="6"/>
  <c r="R164" i="18"/>
  <c r="J164" i="18"/>
  <c r="R155" i="6" l="1"/>
  <c r="J155" i="6"/>
  <c r="K164" i="18"/>
  <c r="S164" i="18"/>
  <c r="S155" i="6" l="1"/>
  <c r="K155" i="6"/>
  <c r="L164" i="18"/>
  <c r="T164" i="18"/>
  <c r="L155" i="6" l="1"/>
  <c r="T155" i="6"/>
  <c r="H165" i="18"/>
  <c r="P165" i="18"/>
  <c r="H156" i="6" l="1"/>
  <c r="P156" i="6"/>
  <c r="R165" i="18"/>
  <c r="J165" i="18"/>
  <c r="R156" i="6" l="1"/>
  <c r="J156" i="6"/>
  <c r="K165" i="18"/>
  <c r="S165" i="18"/>
  <c r="K156" i="6" l="1"/>
  <c r="S156" i="6"/>
  <c r="T165" i="18"/>
  <c r="L165" i="18"/>
  <c r="T156" i="6" l="1"/>
  <c r="L156" i="6"/>
  <c r="H166" i="18"/>
  <c r="P166" i="18"/>
  <c r="H157" i="6" l="1"/>
  <c r="P157" i="6"/>
  <c r="Q166" i="18"/>
  <c r="R166" i="18"/>
  <c r="I166" i="18"/>
  <c r="J166" i="18"/>
  <c r="Q157" i="6" l="1"/>
  <c r="I157" i="6"/>
  <c r="J157" i="6"/>
  <c r="R157" i="6"/>
  <c r="S166" i="18"/>
  <c r="K166" i="18"/>
  <c r="Q167" i="18"/>
  <c r="I167" i="18"/>
  <c r="V166" i="18"/>
  <c r="V157" i="6" s="1"/>
  <c r="S157" i="6" l="1"/>
  <c r="I158" i="6"/>
  <c r="K157" i="6"/>
  <c r="Q158" i="6"/>
  <c r="V167" i="18"/>
  <c r="V158" i="6" s="1"/>
  <c r="I168" i="18"/>
  <c r="L166" i="18"/>
  <c r="W166" i="18"/>
  <c r="W157" i="6" s="1"/>
  <c r="Q168" i="18"/>
  <c r="T166" i="18"/>
  <c r="T157" i="6" l="1"/>
  <c r="Q159" i="6"/>
  <c r="L157" i="6"/>
  <c r="I159" i="6"/>
  <c r="P167" i="18"/>
  <c r="W167" i="18"/>
  <c r="W158" i="6" s="1"/>
  <c r="V168" i="18"/>
  <c r="V159" i="6" s="1"/>
  <c r="I169" i="18"/>
  <c r="Q169" i="18"/>
  <c r="H167" i="18"/>
  <c r="P158" i="6" l="1"/>
  <c r="H158" i="6"/>
  <c r="I160" i="6"/>
  <c r="Q160" i="6"/>
  <c r="Q170" i="18"/>
  <c r="Q171" i="18" s="1"/>
  <c r="I170" i="18"/>
  <c r="V169" i="18"/>
  <c r="V160" i="6" s="1"/>
  <c r="W168" i="18"/>
  <c r="W159" i="6" s="1"/>
  <c r="J167" i="18"/>
  <c r="R167" i="18"/>
  <c r="V170" i="18" l="1"/>
  <c r="V161" i="6" s="1"/>
  <c r="I171" i="18"/>
  <c r="I161" i="6"/>
  <c r="R158" i="6"/>
  <c r="J158" i="6"/>
  <c r="Q162" i="6"/>
  <c r="Q161" i="6"/>
  <c r="K167" i="18"/>
  <c r="S167" i="18"/>
  <c r="W169" i="18"/>
  <c r="W160" i="6" s="1"/>
  <c r="I162" i="6" l="1"/>
  <c r="V171" i="18"/>
  <c r="V162" i="6" s="1"/>
  <c r="S158" i="6"/>
  <c r="K158" i="6"/>
  <c r="W170" i="18"/>
  <c r="W161" i="6" s="1"/>
  <c r="T167" i="18"/>
  <c r="L167" i="18"/>
  <c r="T158" i="6" l="1"/>
  <c r="L158" i="6"/>
  <c r="W171" i="18"/>
  <c r="W162" i="6" s="1"/>
  <c r="P168" i="18"/>
  <c r="H168" i="18"/>
  <c r="H159" i="6" l="1"/>
  <c r="P159" i="6"/>
  <c r="J168" i="18"/>
  <c r="R168" i="18"/>
  <c r="R159" i="6" l="1"/>
  <c r="J159" i="6"/>
  <c r="K168" i="18"/>
  <c r="S168" i="18"/>
  <c r="K159" i="6" l="1"/>
  <c r="S159" i="6"/>
  <c r="T168" i="18"/>
  <c r="L168" i="18"/>
  <c r="T159" i="6" l="1"/>
  <c r="L159" i="6"/>
  <c r="H169" i="18"/>
  <c r="P169" i="18"/>
  <c r="H160" i="6" l="1"/>
  <c r="P160" i="6"/>
  <c r="R169" i="18"/>
  <c r="J169" i="18"/>
  <c r="R160" i="6" l="1"/>
  <c r="J160" i="6"/>
  <c r="S169" i="18"/>
  <c r="K169" i="18"/>
  <c r="S160" i="6" l="1"/>
  <c r="K160" i="6"/>
  <c r="L169" i="18"/>
  <c r="T169" i="18"/>
  <c r="L160" i="6" l="1"/>
  <c r="T160" i="6"/>
  <c r="P170" i="18"/>
  <c r="H170" i="18"/>
  <c r="P161" i="6" l="1"/>
  <c r="H161" i="6"/>
  <c r="J170" i="18"/>
  <c r="R170" i="18"/>
  <c r="J161" i="6" l="1"/>
  <c r="R161" i="6"/>
  <c r="S170" i="18"/>
  <c r="K170" i="18"/>
  <c r="S161" i="6" l="1"/>
  <c r="K161" i="6"/>
  <c r="L170" i="18"/>
  <c r="T170" i="18"/>
  <c r="L161" i="6" l="1"/>
  <c r="T161" i="6"/>
  <c r="P171" i="18"/>
  <c r="H171" i="18"/>
  <c r="P162" i="6" l="1"/>
  <c r="H162" i="6"/>
  <c r="J171" i="18"/>
  <c r="R171" i="18"/>
  <c r="J162" i="6" l="1"/>
  <c r="R162" i="6"/>
  <c r="S171" i="18"/>
  <c r="K171" i="18"/>
  <c r="S162" i="6" l="1"/>
  <c r="K162" i="6"/>
  <c r="L171" i="18"/>
  <c r="T171" i="18"/>
  <c r="L162" i="6" l="1"/>
  <c r="T162" i="6"/>
  <c r="P172" i="18"/>
  <c r="H172" i="18"/>
  <c r="P163" i="6" l="1"/>
  <c r="H163" i="6"/>
  <c r="J172" i="18"/>
  <c r="I172" i="18"/>
  <c r="R172" i="18"/>
  <c r="Q172" i="18"/>
  <c r="J163" i="6" l="1"/>
  <c r="Q173" i="18"/>
  <c r="Q163" i="6"/>
  <c r="R163" i="6"/>
  <c r="I163" i="6"/>
  <c r="I173" i="18"/>
  <c r="S172" i="18"/>
  <c r="V172" i="18"/>
  <c r="V163" i="6" s="1"/>
  <c r="K172" i="18"/>
  <c r="K163" i="6" l="1"/>
  <c r="S163" i="6"/>
  <c r="I174" i="18"/>
  <c r="I164" i="6"/>
  <c r="V173" i="18"/>
  <c r="Q164" i="6"/>
  <c r="Q174" i="18"/>
  <c r="W172" i="18"/>
  <c r="W163" i="6" s="1"/>
  <c r="L172" i="18"/>
  <c r="T172" i="18"/>
  <c r="V164" i="6" l="1"/>
  <c r="Q165" i="6"/>
  <c r="Q175" i="18"/>
  <c r="Q176" i="18" s="1"/>
  <c r="T163" i="6"/>
  <c r="L163" i="6"/>
  <c r="I165" i="6"/>
  <c r="V174" i="18"/>
  <c r="I175" i="18"/>
  <c r="I176" i="18" s="1"/>
  <c r="H173" i="18"/>
  <c r="W173" i="18"/>
  <c r="P173" i="18"/>
  <c r="I177" i="18" l="1"/>
  <c r="V176" i="18"/>
  <c r="Q177" i="18"/>
  <c r="V165" i="6"/>
  <c r="W174" i="18"/>
  <c r="W164" i="6"/>
  <c r="R173" i="18"/>
  <c r="P164" i="6"/>
  <c r="V175" i="18"/>
  <c r="I166" i="6"/>
  <c r="J173" i="18"/>
  <c r="H164" i="6"/>
  <c r="Q166" i="6"/>
  <c r="V167" i="6" l="1"/>
  <c r="V177" i="18"/>
  <c r="V166" i="6"/>
  <c r="W175" i="18"/>
  <c r="W165" i="6"/>
  <c r="K173" i="18"/>
  <c r="J164" i="6"/>
  <c r="S173" i="18"/>
  <c r="R164" i="6"/>
  <c r="V168" i="6" l="1"/>
  <c r="W176" i="18"/>
  <c r="W166" i="6"/>
  <c r="T173" i="18"/>
  <c r="S164" i="6"/>
  <c r="L173" i="18"/>
  <c r="K164" i="6"/>
  <c r="W177" i="18" l="1"/>
  <c r="W167" i="6"/>
  <c r="H174" i="18"/>
  <c r="L164" i="6"/>
  <c r="P174" i="18"/>
  <c r="T164" i="6"/>
  <c r="W168" i="6" l="1"/>
  <c r="R174" i="18"/>
  <c r="P165" i="6"/>
  <c r="J174" i="18"/>
  <c r="H165" i="6"/>
  <c r="K174" i="18" l="1"/>
  <c r="J165" i="6"/>
  <c r="S174" i="18"/>
  <c r="R165" i="6"/>
  <c r="L174" i="18" l="1"/>
  <c r="K165" i="6"/>
  <c r="T174" i="18"/>
  <c r="S165" i="6"/>
  <c r="H175" i="18" l="1"/>
  <c r="L165" i="6"/>
  <c r="P175" i="18"/>
  <c r="T165" i="6"/>
  <c r="J175" i="18" l="1"/>
  <c r="H166" i="6"/>
  <c r="R175" i="18"/>
  <c r="P166" i="6"/>
  <c r="S175" i="18" l="1"/>
  <c r="R166" i="6"/>
  <c r="K175" i="18"/>
  <c r="J166" i="6"/>
  <c r="T175" i="18" l="1"/>
  <c r="S166" i="6"/>
  <c r="L175" i="18"/>
  <c r="K166" i="6"/>
  <c r="P176" i="18" l="1"/>
  <c r="R176" i="18" s="1"/>
  <c r="T166" i="6"/>
  <c r="H176" i="18"/>
  <c r="J176" i="18" s="1"/>
  <c r="L166" i="6"/>
  <c r="K176" i="18" l="1"/>
  <c r="L176" i="18" s="1"/>
  <c r="H177" i="18" s="1"/>
  <c r="J177" i="18" s="1"/>
  <c r="S176" i="18"/>
  <c r="T176" i="18" s="1"/>
  <c r="P177" i="18" s="1"/>
  <c r="R177" i="18" s="1"/>
  <c r="S177" i="18" l="1"/>
  <c r="T177" i="18" s="1"/>
  <c r="P178" i="18" s="1"/>
  <c r="Q178" i="18" s="1"/>
  <c r="K177" i="18"/>
  <c r="L177" i="18" s="1"/>
  <c r="H178" i="18" s="1"/>
  <c r="R178" i="18" l="1"/>
  <c r="S178" i="18" s="1"/>
  <c r="T178" i="18" s="1"/>
  <c r="P179" i="18" s="1"/>
  <c r="R179" i="18" s="1"/>
  <c r="I178" i="18"/>
  <c r="J178" i="18"/>
  <c r="Q179" i="18"/>
  <c r="S179" i="18" l="1"/>
  <c r="T179" i="18" s="1"/>
  <c r="P180" i="18" s="1"/>
  <c r="R180" i="18" s="1"/>
  <c r="Q180" i="18"/>
  <c r="K178" i="18"/>
  <c r="L178" i="18" s="1"/>
  <c r="H179" i="18" s="1"/>
  <c r="J179" i="18" s="1"/>
  <c r="I179" i="18"/>
  <c r="V178" i="18"/>
  <c r="V179" i="18" l="1"/>
  <c r="I180" i="18"/>
  <c r="Q181" i="18"/>
  <c r="S180" i="18"/>
  <c r="T180" i="18" s="1"/>
  <c r="P181" i="18" s="1"/>
  <c r="R181" i="18" s="1"/>
  <c r="V169" i="6"/>
  <c r="W178" i="18"/>
  <c r="K179" i="18"/>
  <c r="L179" i="18" s="1"/>
  <c r="H180" i="18" s="1"/>
  <c r="J180" i="18" s="1"/>
  <c r="V180" i="18" l="1"/>
  <c r="I181" i="18"/>
  <c r="S181" i="18"/>
  <c r="T181" i="18" s="1"/>
  <c r="P182" i="18" s="1"/>
  <c r="R182" i="18" s="1"/>
  <c r="K180" i="18"/>
  <c r="L180" i="18" s="1"/>
  <c r="H181" i="18" s="1"/>
  <c r="J181" i="18" s="1"/>
  <c r="V170" i="6"/>
  <c r="W179" i="18"/>
  <c r="W169" i="6"/>
  <c r="Q182" i="18"/>
  <c r="S182" i="18" l="1"/>
  <c r="T182" i="18" s="1"/>
  <c r="P183" i="18" s="1"/>
  <c r="V181" i="18"/>
  <c r="I182" i="18"/>
  <c r="W170" i="6"/>
  <c r="W180" i="18"/>
  <c r="K181" i="18"/>
  <c r="L181" i="18" s="1"/>
  <c r="H182" i="18" s="1"/>
  <c r="V171" i="6"/>
  <c r="Q183" i="18"/>
  <c r="W171" i="6" l="1"/>
  <c r="W181" i="18"/>
  <c r="V182" i="18"/>
  <c r="I183" i="18"/>
  <c r="J182" i="18"/>
  <c r="V172" i="6"/>
  <c r="R183" i="18"/>
  <c r="K182" i="18" l="1"/>
  <c r="L182" i="18" s="1"/>
  <c r="H183" i="18" s="1"/>
  <c r="J183" i="18" s="1"/>
  <c r="V173" i="6"/>
  <c r="W172" i="6"/>
  <c r="W182" i="18"/>
  <c r="V183" i="18"/>
  <c r="S183" i="18"/>
  <c r="K183" i="18" l="1"/>
  <c r="L183" i="18" s="1"/>
  <c r="V174" i="6"/>
  <c r="W173" i="6"/>
  <c r="W183" i="18"/>
  <c r="W174" i="6" s="1"/>
  <c r="T183" i="18"/>
  <c r="H184" i="18" l="1"/>
  <c r="P184" i="18"/>
  <c r="R184" i="18" l="1"/>
  <c r="Q184" i="18"/>
  <c r="J184" i="18"/>
  <c r="I184" i="18"/>
  <c r="K184" i="18" l="1"/>
  <c r="V184" i="18"/>
  <c r="V175" i="6" s="1"/>
  <c r="I185" i="18"/>
  <c r="S184" i="18"/>
  <c r="Q185" i="18"/>
  <c r="T184" i="18" l="1"/>
  <c r="W184" i="18"/>
  <c r="W175" i="6" s="1"/>
  <c r="Q186" i="18"/>
  <c r="V185" i="18"/>
  <c r="I186" i="18"/>
  <c r="L184" i="18"/>
  <c r="V176" i="6" l="1"/>
  <c r="Q187" i="18"/>
  <c r="W185" i="18"/>
  <c r="W176" i="6" s="1"/>
  <c r="P185" i="18"/>
  <c r="H185" i="18"/>
  <c r="V186" i="18"/>
  <c r="I187" i="18"/>
  <c r="V177" i="6" l="1"/>
  <c r="Q188" i="18"/>
  <c r="V187" i="18"/>
  <c r="I188" i="18"/>
  <c r="R185" i="18"/>
  <c r="J185" i="18"/>
  <c r="W186" i="18"/>
  <c r="W177" i="6" s="1"/>
  <c r="V178" i="6" l="1"/>
  <c r="Q189" i="18"/>
  <c r="W187" i="18"/>
  <c r="W178" i="6" s="1"/>
  <c r="S185" i="18"/>
  <c r="K185" i="18"/>
  <c r="V188" i="18"/>
  <c r="I189" i="18"/>
  <c r="V179" i="6" l="1"/>
  <c r="L185" i="18"/>
  <c r="V189" i="18"/>
  <c r="T185" i="18"/>
  <c r="W188" i="18"/>
  <c r="W179" i="6" s="1"/>
  <c r="V180" i="6" l="1"/>
  <c r="P186" i="18"/>
  <c r="W189" i="18"/>
  <c r="W180" i="6" s="1"/>
  <c r="H186" i="18"/>
  <c r="J186" i="18" l="1"/>
  <c r="R186" i="18"/>
  <c r="S186" i="18" l="1"/>
  <c r="K186" i="18"/>
  <c r="T186" i="18" l="1"/>
  <c r="L186" i="18"/>
  <c r="H187" i="18" l="1"/>
  <c r="P187" i="18"/>
  <c r="R187" i="18" l="1"/>
  <c r="J187" i="18"/>
  <c r="K187" i="18" l="1"/>
  <c r="S187" i="18"/>
  <c r="L187" i="18" l="1"/>
  <c r="T187" i="18"/>
  <c r="P188" i="18" l="1"/>
  <c r="H188" i="18"/>
  <c r="J188" i="18" l="1"/>
  <c r="R188" i="18"/>
  <c r="S188" i="18" l="1"/>
  <c r="K188" i="18"/>
  <c r="T188" i="18" l="1"/>
  <c r="L188" i="18"/>
  <c r="H189" i="18" l="1"/>
  <c r="P189" i="18"/>
  <c r="R189" i="18" l="1"/>
  <c r="J189" i="18"/>
  <c r="K189" i="18" l="1"/>
  <c r="S189" i="18"/>
  <c r="L189" i="18" l="1"/>
  <c r="T189" i="18"/>
  <c r="P190" i="18" l="1"/>
  <c r="H190" i="18"/>
  <c r="J190" i="18" l="1"/>
  <c r="I190" i="18"/>
  <c r="R190" i="18"/>
  <c r="Q190" i="18"/>
  <c r="S190" i="18" l="1"/>
  <c r="Q191" i="18"/>
  <c r="K190" i="18"/>
  <c r="V190" i="18"/>
  <c r="V181" i="6" s="1"/>
  <c r="I191" i="18"/>
  <c r="Q192" i="18" l="1"/>
  <c r="W190" i="18"/>
  <c r="W181" i="6" s="1"/>
  <c r="V191" i="18"/>
  <c r="I192" i="18"/>
  <c r="L190" i="18"/>
  <c r="T190" i="18"/>
  <c r="V182" i="6" l="1"/>
  <c r="Q193" i="18"/>
  <c r="V192" i="18"/>
  <c r="I193" i="18"/>
  <c r="P191" i="18"/>
  <c r="W191" i="18"/>
  <c r="W182" i="6" s="1"/>
  <c r="H191" i="18"/>
  <c r="V183" i="6" l="1"/>
  <c r="W192" i="18"/>
  <c r="W183" i="6" s="1"/>
  <c r="Q194" i="18"/>
  <c r="J191" i="18"/>
  <c r="R191" i="18"/>
  <c r="V193" i="18"/>
  <c r="I194" i="18"/>
  <c r="V184" i="6" l="1"/>
  <c r="K191" i="18"/>
  <c r="S191" i="18"/>
  <c r="Q195" i="18"/>
  <c r="V194" i="18"/>
  <c r="I195" i="18"/>
  <c r="W193" i="18"/>
  <c r="W184" i="6" s="1"/>
  <c r="V185" i="6" l="1"/>
  <c r="W194" i="18"/>
  <c r="W185" i="6" s="1"/>
  <c r="V195" i="18"/>
  <c r="L191" i="18"/>
  <c r="T191" i="18"/>
  <c r="V186" i="6" l="1"/>
  <c r="H192" i="18"/>
  <c r="P192" i="18"/>
  <c r="W195" i="18"/>
  <c r="W186" i="6" s="1"/>
  <c r="R192" i="18" l="1"/>
  <c r="J192" i="18"/>
  <c r="K192" i="18" l="1"/>
  <c r="S192" i="18"/>
  <c r="L192" i="18" l="1"/>
  <c r="T192" i="18"/>
  <c r="P193" i="18" l="1"/>
  <c r="H193" i="18"/>
  <c r="J193" i="18" l="1"/>
  <c r="R193" i="18"/>
  <c r="S193" i="18" l="1"/>
  <c r="K193" i="18"/>
  <c r="T193" i="18" l="1"/>
  <c r="L193" i="18"/>
  <c r="H194" i="18" l="1"/>
  <c r="P194" i="18"/>
  <c r="R194" i="18" l="1"/>
  <c r="J194" i="18"/>
  <c r="K194" i="18" l="1"/>
  <c r="S194" i="18"/>
  <c r="L194" i="18" l="1"/>
  <c r="T194" i="18"/>
  <c r="P195" i="18" l="1"/>
  <c r="H195" i="18"/>
  <c r="J195" i="18" l="1"/>
  <c r="R195" i="18"/>
  <c r="S195" i="18" l="1"/>
  <c r="K195" i="18"/>
  <c r="T195" i="18" l="1"/>
  <c r="L195" i="18"/>
  <c r="H196" i="18" l="1"/>
  <c r="P196" i="18"/>
  <c r="R196" i="18" l="1"/>
  <c r="Q196" i="18"/>
  <c r="J196" i="18"/>
  <c r="I196" i="18"/>
  <c r="K196" i="18" l="1"/>
  <c r="V196" i="18"/>
  <c r="V187" i="6" s="1"/>
  <c r="I197" i="18"/>
  <c r="S196" i="18"/>
  <c r="Q197" i="18"/>
  <c r="T196" i="18" l="1"/>
  <c r="W196" i="18"/>
  <c r="W187" i="6" s="1"/>
  <c r="Q198" i="18"/>
  <c r="V197" i="18"/>
  <c r="I198" i="18"/>
  <c r="L196" i="18"/>
  <c r="V188" i="6" l="1"/>
  <c r="Q199" i="18"/>
  <c r="H197" i="18"/>
  <c r="P197" i="18"/>
  <c r="W197" i="18"/>
  <c r="W188" i="6" s="1"/>
  <c r="V198" i="18"/>
  <c r="I199" i="18"/>
  <c r="V189" i="6" l="1"/>
  <c r="Q200" i="18"/>
  <c r="V199" i="18"/>
  <c r="I200" i="18"/>
  <c r="R197" i="18"/>
  <c r="W198" i="18"/>
  <c r="W189" i="6" s="1"/>
  <c r="J197" i="18"/>
  <c r="V190" i="6" l="1"/>
  <c r="K197" i="18"/>
  <c r="S197" i="18"/>
  <c r="Q201" i="18"/>
  <c r="W199" i="18"/>
  <c r="W190" i="6" s="1"/>
  <c r="V200" i="18"/>
  <c r="I201" i="18"/>
  <c r="V191" i="6" l="1"/>
  <c r="W200" i="18"/>
  <c r="W191" i="6" s="1"/>
  <c r="L197" i="18"/>
  <c r="T197" i="18"/>
  <c r="V201" i="18"/>
  <c r="V192" i="6" l="1"/>
  <c r="H198" i="18"/>
  <c r="P198" i="18"/>
  <c r="W201" i="18"/>
  <c r="W192" i="6" s="1"/>
  <c r="R198" i="18" l="1"/>
  <c r="J198" i="18"/>
  <c r="K198" i="18" l="1"/>
  <c r="S198" i="18"/>
  <c r="L198" i="18" l="1"/>
  <c r="T198" i="18"/>
  <c r="P199" i="18" l="1"/>
  <c r="H199" i="18"/>
  <c r="J199" i="18" l="1"/>
  <c r="R199" i="18"/>
  <c r="S199" i="18" l="1"/>
  <c r="K199" i="18"/>
  <c r="T199" i="18" l="1"/>
  <c r="L199" i="18"/>
  <c r="H200" i="18" l="1"/>
  <c r="P200" i="18"/>
  <c r="R200" i="18" l="1"/>
  <c r="J200" i="18"/>
  <c r="K200" i="18" l="1"/>
  <c r="S200" i="18"/>
  <c r="L200" i="18" l="1"/>
  <c r="T200" i="18"/>
  <c r="P201" i="18" l="1"/>
  <c r="H201" i="18"/>
  <c r="J201" i="18" l="1"/>
  <c r="R201" i="18"/>
  <c r="S201" i="18" l="1"/>
  <c r="K201" i="18"/>
  <c r="T201" i="18" l="1"/>
  <c r="L201" i="18"/>
  <c r="H202" i="18" l="1"/>
  <c r="P202" i="18"/>
  <c r="R202" i="18" l="1"/>
  <c r="Q202" i="18"/>
  <c r="J202" i="18"/>
  <c r="I202" i="18"/>
  <c r="K202" i="18" l="1"/>
  <c r="V202" i="18"/>
  <c r="V193" i="6" s="1"/>
  <c r="I203" i="18"/>
  <c r="S202" i="18"/>
  <c r="Q203" i="18"/>
  <c r="T202" i="18" l="1"/>
  <c r="W202" i="18"/>
  <c r="W193" i="6" s="1"/>
  <c r="Q204" i="18"/>
  <c r="V203" i="18"/>
  <c r="I204" i="18"/>
  <c r="L202" i="18"/>
  <c r="V194" i="6" l="1"/>
  <c r="W203" i="18"/>
  <c r="W194" i="6" s="1"/>
  <c r="P203" i="18"/>
  <c r="Q205" i="18"/>
  <c r="H203" i="18"/>
  <c r="V204" i="18"/>
  <c r="I205" i="18"/>
  <c r="V195" i="6" l="1"/>
  <c r="V205" i="18"/>
  <c r="I206" i="18"/>
  <c r="R203" i="18"/>
  <c r="Q206" i="18"/>
  <c r="J203" i="18"/>
  <c r="W204" i="18"/>
  <c r="W195" i="6" s="1"/>
  <c r="V196" i="6" l="1"/>
  <c r="W205" i="18"/>
  <c r="W196" i="6" s="1"/>
  <c r="Q207" i="18"/>
  <c r="S203" i="18"/>
  <c r="K203" i="18"/>
  <c r="V206" i="18"/>
  <c r="I207" i="18"/>
  <c r="V197" i="6" l="1"/>
  <c r="L203" i="18"/>
  <c r="V207" i="18"/>
  <c r="T203" i="18"/>
  <c r="W206" i="18"/>
  <c r="W197" i="6" s="1"/>
  <c r="V198" i="6" l="1"/>
  <c r="P204" i="18"/>
  <c r="W207" i="18"/>
  <c r="W198" i="6" s="1"/>
  <c r="H204" i="18"/>
  <c r="J204" i="18" l="1"/>
  <c r="R204" i="18"/>
  <c r="S204" i="18" l="1"/>
  <c r="K204" i="18"/>
  <c r="T204" i="18" l="1"/>
  <c r="L204" i="18"/>
  <c r="H205" i="18" l="1"/>
  <c r="P205" i="18"/>
  <c r="R205" i="18" l="1"/>
  <c r="J205" i="18"/>
  <c r="K205" i="18" l="1"/>
  <c r="S205" i="18"/>
  <c r="L205" i="18" l="1"/>
  <c r="T205" i="18"/>
  <c r="P206" i="18" l="1"/>
  <c r="H206" i="18"/>
  <c r="J206" i="18" l="1"/>
  <c r="R206" i="18"/>
  <c r="S206" i="18" l="1"/>
  <c r="K206" i="18"/>
  <c r="T206" i="18" l="1"/>
  <c r="L206" i="18"/>
  <c r="H207" i="18" l="1"/>
  <c r="P207" i="18"/>
  <c r="R207" i="18" l="1"/>
  <c r="J207" i="18"/>
  <c r="K207" i="18" l="1"/>
  <c r="S207" i="18"/>
  <c r="L207" i="18" l="1"/>
  <c r="T207" i="18"/>
  <c r="P208" i="18" l="1"/>
  <c r="H208" i="18"/>
  <c r="J208" i="18" l="1"/>
  <c r="I208" i="18"/>
  <c r="R208" i="18"/>
  <c r="Q208" i="18"/>
  <c r="S208" i="18" l="1"/>
  <c r="Q209" i="18"/>
  <c r="K208" i="18"/>
  <c r="V208" i="18"/>
  <c r="V199" i="6" s="1"/>
  <c r="I209" i="18"/>
  <c r="Q210" i="18" l="1"/>
  <c r="W208" i="18"/>
  <c r="W199" i="6" s="1"/>
  <c r="V209" i="18"/>
  <c r="I210" i="18"/>
  <c r="L208" i="18"/>
  <c r="T208" i="18"/>
  <c r="V200" i="6" l="1"/>
  <c r="Q211" i="18"/>
  <c r="P209" i="18"/>
  <c r="V210" i="18"/>
  <c r="I211" i="18"/>
  <c r="W209" i="18"/>
  <c r="W200" i="6" s="1"/>
  <c r="H209" i="18"/>
  <c r="V201" i="6" l="1"/>
  <c r="W210" i="18"/>
  <c r="W201" i="6" s="1"/>
  <c r="Q212" i="18"/>
  <c r="V211" i="18"/>
  <c r="I212" i="18"/>
  <c r="J209" i="18"/>
  <c r="R209" i="18"/>
  <c r="V202" i="6" l="1"/>
  <c r="K209" i="18"/>
  <c r="S209" i="18"/>
  <c r="V212" i="18"/>
  <c r="I213" i="18"/>
  <c r="Q213" i="18"/>
  <c r="W211" i="18"/>
  <c r="W202" i="6" s="1"/>
  <c r="V203" i="6" l="1"/>
  <c r="W212" i="18"/>
  <c r="W203" i="6" s="1"/>
  <c r="V213" i="18"/>
  <c r="L209" i="18"/>
  <c r="T209" i="18"/>
  <c r="V204" i="6" l="1"/>
  <c r="H210" i="18"/>
  <c r="P210" i="18"/>
  <c r="W213" i="18"/>
  <c r="W204" i="6" s="1"/>
  <c r="R210" i="18" l="1"/>
  <c r="J210" i="18"/>
  <c r="K210" i="18" l="1"/>
  <c r="S210" i="18"/>
  <c r="L210" i="18" l="1"/>
  <c r="T210" i="18"/>
  <c r="P211" i="18" l="1"/>
  <c r="H211" i="18"/>
  <c r="J211" i="18" l="1"/>
  <c r="R211" i="18"/>
  <c r="S211" i="18" l="1"/>
  <c r="K211" i="18"/>
  <c r="T211" i="18" l="1"/>
  <c r="L211" i="18"/>
  <c r="H212" i="18" l="1"/>
  <c r="P212" i="18"/>
  <c r="R212" i="18" l="1"/>
  <c r="J212" i="18"/>
  <c r="K212" i="18" l="1"/>
  <c r="S212" i="18"/>
  <c r="L212" i="18" l="1"/>
  <c r="T212" i="18"/>
  <c r="P213" i="18" l="1"/>
  <c r="H213" i="18"/>
  <c r="J213" i="18" l="1"/>
  <c r="R213" i="18"/>
  <c r="S213" i="18" l="1"/>
  <c r="K213" i="18"/>
  <c r="T213" i="18" l="1"/>
  <c r="L213" i="18"/>
  <c r="H214" i="18" l="1"/>
  <c r="P214" i="18"/>
  <c r="R214" i="18" l="1"/>
  <c r="Q214" i="18"/>
  <c r="J214" i="18"/>
  <c r="I214" i="18"/>
  <c r="K214" i="18" l="1"/>
  <c r="V214" i="18"/>
  <c r="V205" i="6" s="1"/>
  <c r="I215" i="18"/>
  <c r="S214" i="18"/>
  <c r="Q215" i="18"/>
  <c r="T214" i="18" l="1"/>
  <c r="W214" i="18"/>
  <c r="W205" i="6" s="1"/>
  <c r="Q216" i="18"/>
  <c r="V215" i="18"/>
  <c r="I216" i="18"/>
  <c r="L214" i="18"/>
  <c r="V206" i="6" l="1"/>
  <c r="W215" i="18"/>
  <c r="W206" i="6" s="1"/>
  <c r="P215" i="18"/>
  <c r="Q217" i="18"/>
  <c r="H215" i="18"/>
  <c r="V216" i="18"/>
  <c r="I217" i="18"/>
  <c r="V207" i="6" l="1"/>
  <c r="V217" i="18"/>
  <c r="I218" i="18"/>
  <c r="R215" i="18"/>
  <c r="Q218" i="18"/>
  <c r="J215" i="18"/>
  <c r="W216" i="18"/>
  <c r="W207" i="6" s="1"/>
  <c r="V208" i="6" l="1"/>
  <c r="S215" i="18"/>
  <c r="W217" i="18"/>
  <c r="W208" i="6" s="1"/>
  <c r="Q219" i="18"/>
  <c r="K215" i="18"/>
  <c r="V218" i="18"/>
  <c r="I219" i="18"/>
  <c r="V209" i="6" l="1"/>
  <c r="W218" i="18"/>
  <c r="W209" i="6" s="1"/>
  <c r="T215" i="18"/>
  <c r="L215" i="18"/>
  <c r="V219" i="18"/>
  <c r="V210" i="6" l="1"/>
  <c r="P216" i="18"/>
  <c r="H216" i="18"/>
  <c r="W219" i="18"/>
  <c r="W210" i="6" s="1"/>
  <c r="J216" i="18" l="1"/>
  <c r="R216" i="18"/>
  <c r="S216" i="18" l="1"/>
  <c r="K216" i="18"/>
  <c r="T216" i="18" l="1"/>
  <c r="L216" i="18"/>
  <c r="H217" i="18" l="1"/>
  <c r="P217" i="18"/>
  <c r="R217" i="18" l="1"/>
  <c r="J217" i="18"/>
  <c r="K217" i="18" l="1"/>
  <c r="S217" i="18"/>
  <c r="L217" i="18" l="1"/>
  <c r="T217" i="18"/>
  <c r="P218" i="18" l="1"/>
  <c r="H218" i="18"/>
  <c r="J218" i="18" l="1"/>
  <c r="R218" i="18"/>
  <c r="S218" i="18" l="1"/>
  <c r="K218" i="18"/>
  <c r="T218" i="18" l="1"/>
  <c r="L218" i="18"/>
  <c r="H219" i="18" l="1"/>
  <c r="P219" i="18"/>
  <c r="R219" i="18" l="1"/>
  <c r="J219" i="18"/>
  <c r="K219" i="18" l="1"/>
  <c r="S219" i="18"/>
  <c r="L219" i="18" l="1"/>
  <c r="T219" i="18"/>
  <c r="P220" i="18" l="1"/>
  <c r="H220" i="18"/>
  <c r="J220" i="18" l="1"/>
  <c r="I220" i="18"/>
  <c r="R220" i="18"/>
  <c r="Q220" i="18"/>
  <c r="S220" i="18" l="1"/>
  <c r="Q221" i="18"/>
  <c r="K220" i="18"/>
  <c r="V220" i="18"/>
  <c r="V211" i="6" s="1"/>
  <c r="I221" i="18"/>
  <c r="Q222" i="18" l="1"/>
  <c r="W220" i="18"/>
  <c r="W211" i="6" s="1"/>
  <c r="V221" i="18"/>
  <c r="I222" i="18"/>
  <c r="L220" i="18"/>
  <c r="T220" i="18"/>
  <c r="V212" i="6" l="1"/>
  <c r="Q223" i="18"/>
  <c r="V222" i="18"/>
  <c r="I223" i="18"/>
  <c r="W221" i="18"/>
  <c r="W212" i="6" s="1"/>
  <c r="P221" i="18"/>
  <c r="H221" i="18"/>
  <c r="V213" i="6" l="1"/>
  <c r="Q224" i="18"/>
  <c r="R221" i="18"/>
  <c r="J221" i="18"/>
  <c r="W222" i="18"/>
  <c r="W213" i="6" s="1"/>
  <c r="V223" i="18"/>
  <c r="I224" i="18"/>
  <c r="V214" i="6" l="1"/>
  <c r="Q225" i="18"/>
  <c r="K221" i="18"/>
  <c r="W223" i="18"/>
  <c r="W214" i="6" s="1"/>
  <c r="V224" i="18"/>
  <c r="I225" i="18"/>
  <c r="S221" i="18"/>
  <c r="V215" i="6" l="1"/>
  <c r="W224" i="18"/>
  <c r="W215" i="6" s="1"/>
  <c r="L221" i="18"/>
  <c r="V225" i="18"/>
  <c r="T221" i="18"/>
  <c r="V216" i="6" l="1"/>
  <c r="H222" i="18"/>
  <c r="P222" i="18"/>
  <c r="W225" i="18"/>
  <c r="W216" i="6" s="1"/>
  <c r="R222" i="18" l="1"/>
  <c r="J222" i="18"/>
  <c r="K222" i="18" l="1"/>
  <c r="S222" i="18"/>
  <c r="L222" i="18" l="1"/>
  <c r="T222" i="18"/>
  <c r="P223" i="18" l="1"/>
  <c r="H223" i="18"/>
  <c r="J223" i="18" l="1"/>
  <c r="R223" i="18"/>
  <c r="S223" i="18" l="1"/>
  <c r="K223" i="18"/>
  <c r="T223" i="18" l="1"/>
  <c r="L223" i="18"/>
  <c r="H224" i="18" l="1"/>
  <c r="P224" i="18"/>
  <c r="R224" i="18" l="1"/>
  <c r="J224" i="18"/>
  <c r="K224" i="18" l="1"/>
  <c r="S224" i="18"/>
  <c r="L224" i="18" l="1"/>
  <c r="T224" i="18"/>
  <c r="P225" i="18" l="1"/>
  <c r="H225" i="18"/>
  <c r="J225" i="18" l="1"/>
  <c r="R225" i="18"/>
  <c r="S225" i="18" l="1"/>
  <c r="K225" i="18"/>
  <c r="T225" i="18" l="1"/>
  <c r="L225" i="18"/>
  <c r="H226" i="18" l="1"/>
  <c r="P226" i="18"/>
  <c r="R226" i="18" l="1"/>
  <c r="Q226" i="18"/>
  <c r="J226" i="18"/>
  <c r="I226" i="18"/>
  <c r="K226" i="18" l="1"/>
  <c r="V226" i="18"/>
  <c r="V217" i="6" s="1"/>
  <c r="I227" i="18"/>
  <c r="S226" i="18"/>
  <c r="Q227" i="18"/>
  <c r="T226" i="18" l="1"/>
  <c r="W226" i="18"/>
  <c r="W217" i="6" s="1"/>
  <c r="Q228" i="18"/>
  <c r="V227" i="18"/>
  <c r="I228" i="18"/>
  <c r="L226" i="18"/>
  <c r="V218" i="6" l="1"/>
  <c r="W227" i="18"/>
  <c r="W218" i="6" s="1"/>
  <c r="P227" i="18"/>
  <c r="Q229" i="18"/>
  <c r="H227" i="18"/>
  <c r="V228" i="18"/>
  <c r="I229" i="18"/>
  <c r="V219" i="6" l="1"/>
  <c r="Q230" i="18"/>
  <c r="V229" i="18"/>
  <c r="I230" i="18"/>
  <c r="R227" i="18"/>
  <c r="J227" i="18"/>
  <c r="W228" i="18"/>
  <c r="W219" i="6" s="1"/>
  <c r="V220" i="6" l="1"/>
  <c r="Q231" i="18"/>
  <c r="W229" i="18"/>
  <c r="W220" i="6" s="1"/>
  <c r="S227" i="18"/>
  <c r="K227" i="18"/>
  <c r="V230" i="18"/>
  <c r="I231" i="18"/>
  <c r="V221" i="6" l="1"/>
  <c r="L227" i="18"/>
  <c r="V231" i="18"/>
  <c r="T227" i="18"/>
  <c r="W230" i="18"/>
  <c r="W221" i="6" s="1"/>
  <c r="V222" i="6" l="1"/>
  <c r="P228" i="18"/>
  <c r="W231" i="18"/>
  <c r="W222" i="6" s="1"/>
  <c r="H228" i="18"/>
  <c r="J228" i="18" l="1"/>
  <c r="R228" i="18"/>
  <c r="S228" i="18" l="1"/>
  <c r="K228" i="18"/>
  <c r="T228" i="18" l="1"/>
  <c r="L228" i="18"/>
  <c r="H229" i="18" l="1"/>
  <c r="P229" i="18"/>
  <c r="R229" i="18" l="1"/>
  <c r="J229" i="18"/>
  <c r="K229" i="18" l="1"/>
  <c r="S229" i="18"/>
  <c r="L229" i="18" l="1"/>
  <c r="T229" i="18"/>
  <c r="P230" i="18" l="1"/>
  <c r="H230" i="18"/>
  <c r="J230" i="18" l="1"/>
  <c r="R230" i="18"/>
  <c r="S230" i="18" l="1"/>
  <c r="K230" i="18"/>
  <c r="T230" i="18" l="1"/>
  <c r="L230" i="18"/>
  <c r="H231" i="18" l="1"/>
  <c r="P231" i="18"/>
  <c r="R231" i="18" l="1"/>
  <c r="J231" i="18"/>
  <c r="K231" i="18" l="1"/>
  <c r="S231" i="18"/>
  <c r="L231" i="18" l="1"/>
  <c r="T231" i="18"/>
  <c r="P232" i="18" l="1"/>
  <c r="H232" i="18"/>
  <c r="J232" i="18" l="1"/>
  <c r="I232" i="18"/>
  <c r="R232" i="18"/>
  <c r="Q232" i="18"/>
  <c r="S232" i="18" l="1"/>
  <c r="Q233" i="18"/>
  <c r="K232" i="18"/>
  <c r="V232" i="18"/>
  <c r="V223" i="6" s="1"/>
  <c r="I233" i="18"/>
  <c r="Q234" i="18" l="1"/>
  <c r="W232" i="18"/>
  <c r="W223" i="6" s="1"/>
  <c r="V233" i="18"/>
  <c r="I234" i="18"/>
  <c r="L232" i="18"/>
  <c r="T232" i="18"/>
  <c r="V224" i="6" l="1"/>
  <c r="Q235" i="18"/>
  <c r="P233" i="18"/>
  <c r="V234" i="18"/>
  <c r="I235" i="18"/>
  <c r="W233" i="18"/>
  <c r="W224" i="6" s="1"/>
  <c r="H233" i="18"/>
  <c r="V225" i="6" l="1"/>
  <c r="W234" i="18"/>
  <c r="W225" i="6" s="1"/>
  <c r="Q236" i="18"/>
  <c r="V235" i="18"/>
  <c r="I236" i="18"/>
  <c r="J233" i="18"/>
  <c r="R233" i="18"/>
  <c r="V226" i="6" l="1"/>
  <c r="K233" i="18"/>
  <c r="S233" i="18"/>
  <c r="V236" i="18"/>
  <c r="I237" i="18"/>
  <c r="Q237" i="18"/>
  <c r="W235" i="18"/>
  <c r="W226" i="6" s="1"/>
  <c r="V227" i="6" l="1"/>
  <c r="W236" i="18"/>
  <c r="W227" i="6" s="1"/>
  <c r="V237" i="18"/>
  <c r="L233" i="18"/>
  <c r="T233" i="18"/>
  <c r="V228" i="6" l="1"/>
  <c r="H234" i="18"/>
  <c r="P234" i="18"/>
  <c r="W237" i="18"/>
  <c r="W228" i="6" s="1"/>
  <c r="R234" i="18" l="1"/>
  <c r="J234" i="18"/>
  <c r="K234" i="18" l="1"/>
  <c r="S234" i="18"/>
  <c r="L234" i="18" l="1"/>
  <c r="T234" i="18"/>
  <c r="P235" i="18" l="1"/>
  <c r="H235" i="18"/>
  <c r="J235" i="18" l="1"/>
  <c r="R235" i="18"/>
  <c r="S235" i="18" l="1"/>
  <c r="K235" i="18"/>
  <c r="T235" i="18" l="1"/>
  <c r="L235" i="18"/>
  <c r="H236" i="18" l="1"/>
  <c r="P236" i="18"/>
  <c r="R236" i="18" l="1"/>
  <c r="J236" i="18"/>
  <c r="K236" i="18" l="1"/>
  <c r="S236" i="18"/>
  <c r="L236" i="18" l="1"/>
  <c r="T236" i="18"/>
  <c r="P237" i="18" l="1"/>
  <c r="H237" i="18"/>
  <c r="J237" i="18" l="1"/>
  <c r="R237" i="18"/>
  <c r="S237" i="18" l="1"/>
  <c r="K237" i="18"/>
  <c r="T237" i="18" l="1"/>
  <c r="L237" i="18"/>
  <c r="H238" i="18" l="1"/>
  <c r="P238" i="18"/>
  <c r="R238" i="18" l="1"/>
  <c r="Q238" i="18"/>
  <c r="J238" i="18"/>
  <c r="I238" i="18"/>
  <c r="K238" i="18" l="1"/>
  <c r="V238" i="18"/>
  <c r="V229" i="6" s="1"/>
  <c r="I239" i="18"/>
  <c r="S238" i="18"/>
  <c r="Q239" i="18"/>
  <c r="T238" i="18" l="1"/>
  <c r="W238" i="18"/>
  <c r="W229" i="6" s="1"/>
  <c r="Q240" i="18"/>
  <c r="V239" i="18"/>
  <c r="I240" i="18"/>
  <c r="L238" i="18"/>
  <c r="V230" i="6" l="1"/>
  <c r="W239" i="18"/>
  <c r="W230" i="6" s="1"/>
  <c r="P239" i="18"/>
  <c r="Q241" i="18"/>
  <c r="H239" i="18"/>
  <c r="V240" i="18"/>
  <c r="I241" i="18"/>
  <c r="V231" i="6" l="1"/>
  <c r="V241" i="18"/>
  <c r="I242" i="18"/>
  <c r="R239" i="18"/>
  <c r="Q242" i="18"/>
  <c r="J239" i="18"/>
  <c r="W240" i="18"/>
  <c r="W231" i="6" s="1"/>
  <c r="V232" i="6" l="1"/>
  <c r="S239" i="18"/>
  <c r="W241" i="18"/>
  <c r="W232" i="6" s="1"/>
  <c r="Q243" i="18"/>
  <c r="K239" i="18"/>
  <c r="V242" i="18"/>
  <c r="I243" i="18"/>
  <c r="V233" i="6" l="1"/>
  <c r="W242" i="18"/>
  <c r="W233" i="6" s="1"/>
  <c r="T239" i="18"/>
  <c r="L239" i="18"/>
  <c r="V243" i="18"/>
  <c r="V234" i="6" l="1"/>
  <c r="P240" i="18"/>
  <c r="H240" i="18"/>
  <c r="W243" i="18"/>
  <c r="W234" i="6" s="1"/>
  <c r="J240" i="18" l="1"/>
  <c r="R240" i="18"/>
  <c r="S240" i="18" l="1"/>
  <c r="K240" i="18"/>
  <c r="T240" i="18" l="1"/>
  <c r="L240" i="18"/>
  <c r="H241" i="18" l="1"/>
  <c r="P241" i="18"/>
  <c r="R241" i="18" l="1"/>
  <c r="J241" i="18"/>
  <c r="K241" i="18" l="1"/>
  <c r="S241" i="18"/>
  <c r="L241" i="18" l="1"/>
  <c r="T241" i="18"/>
  <c r="P242" i="18" l="1"/>
  <c r="H242" i="18"/>
  <c r="J242" i="18" l="1"/>
  <c r="R242" i="18"/>
  <c r="S242" i="18" l="1"/>
  <c r="K242" i="18"/>
  <c r="T242" i="18" l="1"/>
  <c r="L242" i="18"/>
  <c r="H243" i="18" l="1"/>
  <c r="P243" i="18"/>
  <c r="R243" i="18" l="1"/>
  <c r="J243" i="18"/>
  <c r="K243" i="18" l="1"/>
  <c r="S243" i="18"/>
  <c r="L243" i="18" l="1"/>
  <c r="T243" i="18"/>
  <c r="P244" i="18" l="1"/>
  <c r="H244" i="18"/>
  <c r="J244" i="18" l="1"/>
  <c r="I244" i="18"/>
  <c r="R244" i="18"/>
  <c r="Q244" i="18"/>
  <c r="S244" i="18" l="1"/>
  <c r="Q245" i="18"/>
  <c r="K244" i="18"/>
  <c r="V244" i="18"/>
  <c r="V235" i="6" s="1"/>
  <c r="I245" i="18"/>
  <c r="Q246" i="18" l="1"/>
  <c r="W244" i="18"/>
  <c r="W235" i="6" s="1"/>
  <c r="V245" i="18"/>
  <c r="I246" i="18"/>
  <c r="L244" i="18"/>
  <c r="T244" i="18"/>
  <c r="V236" i="6" l="1"/>
  <c r="P245" i="18"/>
  <c r="Q247" i="18"/>
  <c r="V246" i="18"/>
  <c r="I247" i="18"/>
  <c r="W245" i="18"/>
  <c r="W236" i="6" s="1"/>
  <c r="H245" i="18"/>
  <c r="V237" i="6" l="1"/>
  <c r="W246" i="18"/>
  <c r="W237" i="6" s="1"/>
  <c r="V247" i="18"/>
  <c r="I248" i="18"/>
  <c r="J245" i="18"/>
  <c r="Q248" i="18"/>
  <c r="R245" i="18"/>
  <c r="V238" i="6" l="1"/>
  <c r="K245" i="18"/>
  <c r="S245" i="18"/>
  <c r="V248" i="18"/>
  <c r="I249" i="18"/>
  <c r="Q249" i="18"/>
  <c r="W247" i="18"/>
  <c r="W238" i="6" s="1"/>
  <c r="V239" i="6" l="1"/>
  <c r="W248" i="18"/>
  <c r="W239" i="6" s="1"/>
  <c r="V249" i="18"/>
  <c r="L245" i="18"/>
  <c r="T245" i="18"/>
  <c r="V240" i="6" l="1"/>
  <c r="H246" i="18"/>
  <c r="P246" i="18"/>
  <c r="W249" i="18"/>
  <c r="W240" i="6" s="1"/>
  <c r="R246" i="18" l="1"/>
  <c r="J246" i="18"/>
  <c r="K246" i="18" l="1"/>
  <c r="S246" i="18"/>
  <c r="L246" i="18" l="1"/>
  <c r="T246" i="18"/>
  <c r="P247" i="18" l="1"/>
  <c r="H247" i="18"/>
  <c r="J247" i="18" l="1"/>
  <c r="R247" i="18"/>
  <c r="S247" i="18" l="1"/>
  <c r="K247" i="18"/>
  <c r="T247" i="18" l="1"/>
  <c r="L247" i="18"/>
  <c r="H248" i="18" l="1"/>
  <c r="P248" i="18"/>
  <c r="R248" i="18" l="1"/>
  <c r="J248" i="18"/>
  <c r="K248" i="18" l="1"/>
  <c r="S248" i="18"/>
  <c r="L248" i="18" l="1"/>
  <c r="T248" i="18"/>
  <c r="P249" i="18" l="1"/>
  <c r="H249" i="18"/>
  <c r="J249" i="18" l="1"/>
  <c r="R249" i="18"/>
  <c r="S249" i="18" l="1"/>
  <c r="K249" i="18"/>
  <c r="T249" i="18" l="1"/>
  <c r="L249" i="18"/>
  <c r="H250" i="18" l="1"/>
  <c r="P250" i="18"/>
  <c r="R250" i="18" l="1"/>
  <c r="Q250" i="18"/>
  <c r="J250" i="18"/>
  <c r="I250" i="18"/>
  <c r="V250" i="18" l="1"/>
  <c r="V241" i="6" s="1"/>
  <c r="K250" i="18"/>
  <c r="I251" i="18"/>
  <c r="S250" i="18"/>
  <c r="Q251" i="18"/>
  <c r="T250" i="18" l="1"/>
  <c r="L250" i="18"/>
  <c r="Q252" i="18"/>
  <c r="V251" i="18"/>
  <c r="I252" i="18"/>
  <c r="W250" i="18"/>
  <c r="W241" i="6" s="1"/>
  <c r="V242" i="6" l="1"/>
  <c r="H251" i="18"/>
  <c r="P251" i="18"/>
  <c r="Q253" i="18"/>
  <c r="W251" i="18"/>
  <c r="W242" i="6" s="1"/>
  <c r="V252" i="18"/>
  <c r="I253" i="18"/>
  <c r="V243" i="6" l="1"/>
  <c r="Q254" i="18"/>
  <c r="V253" i="18"/>
  <c r="I254" i="18"/>
  <c r="R251" i="18"/>
  <c r="W252" i="18"/>
  <c r="W243" i="6" s="1"/>
  <c r="J251" i="18"/>
  <c r="V244" i="6" l="1"/>
  <c r="S251" i="18"/>
  <c r="K251" i="18"/>
  <c r="Q255" i="18"/>
  <c r="W253" i="18"/>
  <c r="W244" i="6" s="1"/>
  <c r="V254" i="18"/>
  <c r="I255" i="18"/>
  <c r="V245" i="6" l="1"/>
  <c r="W254" i="18"/>
  <c r="W245" i="6" s="1"/>
  <c r="T251" i="18"/>
  <c r="L251" i="18"/>
  <c r="V255" i="18"/>
  <c r="V246" i="6" l="1"/>
  <c r="P252" i="18"/>
  <c r="H252" i="18"/>
  <c r="W255" i="18"/>
  <c r="W246" i="6" s="1"/>
  <c r="J252" i="18" l="1"/>
  <c r="R252" i="18"/>
  <c r="S252" i="18" l="1"/>
  <c r="K252" i="18"/>
  <c r="T252" i="18" l="1"/>
  <c r="L252" i="18"/>
  <c r="H253" i="18" l="1"/>
  <c r="P253" i="18"/>
  <c r="R253" i="18" l="1"/>
  <c r="J253" i="18"/>
  <c r="K253" i="18" l="1"/>
  <c r="S253" i="18"/>
  <c r="L253" i="18" l="1"/>
  <c r="T253" i="18"/>
  <c r="P254" i="18" l="1"/>
  <c r="H254" i="18"/>
  <c r="J254" i="18" l="1"/>
  <c r="R254" i="18"/>
  <c r="S254" i="18" l="1"/>
  <c r="K254" i="18"/>
  <c r="T254" i="18" l="1"/>
  <c r="L254" i="18"/>
  <c r="H255" i="18" l="1"/>
  <c r="P255" i="18"/>
  <c r="R255" i="18" l="1"/>
  <c r="J255" i="18"/>
  <c r="K255" i="18" l="1"/>
  <c r="S255" i="18"/>
  <c r="L255" i="18" l="1"/>
  <c r="T255" i="18"/>
  <c r="P256" i="18" l="1"/>
  <c r="H256" i="18"/>
  <c r="J256" i="18" l="1"/>
  <c r="I256" i="18"/>
  <c r="R256" i="18"/>
  <c r="Q256" i="18"/>
  <c r="S256" i="18" l="1"/>
  <c r="Q257" i="18"/>
  <c r="K256" i="18"/>
  <c r="V256" i="18"/>
  <c r="V247" i="6" s="1"/>
  <c r="I257" i="18"/>
  <c r="Q258" i="18" l="1"/>
  <c r="W256" i="18"/>
  <c r="W247" i="6" s="1"/>
  <c r="V257" i="18"/>
  <c r="I258" i="18"/>
  <c r="L256" i="18"/>
  <c r="T256" i="18"/>
  <c r="V248" i="6" l="1"/>
  <c r="Q259" i="18"/>
  <c r="V258" i="18"/>
  <c r="I259" i="18"/>
  <c r="P257" i="18"/>
  <c r="W257" i="18"/>
  <c r="W248" i="6" s="1"/>
  <c r="H257" i="18"/>
  <c r="V249" i="6" l="1"/>
  <c r="W258" i="18"/>
  <c r="W249" i="6" s="1"/>
  <c r="Q260" i="18"/>
  <c r="J257" i="18"/>
  <c r="R257" i="18"/>
  <c r="V259" i="18"/>
  <c r="I260" i="18"/>
  <c r="V250" i="6" l="1"/>
  <c r="K257" i="18"/>
  <c r="V260" i="18"/>
  <c r="I261" i="18"/>
  <c r="S257" i="18"/>
  <c r="Q261" i="18"/>
  <c r="W259" i="18"/>
  <c r="W250" i="6" s="1"/>
  <c r="V251" i="6" l="1"/>
  <c r="W260" i="18"/>
  <c r="W251" i="6" s="1"/>
  <c r="V261" i="18"/>
  <c r="T257" i="18"/>
  <c r="L257" i="18"/>
  <c r="V252" i="6" l="1"/>
  <c r="P258" i="18"/>
  <c r="H258" i="18"/>
  <c r="W261" i="18"/>
  <c r="W252" i="6" s="1"/>
  <c r="J258" i="18" l="1"/>
  <c r="R258" i="18"/>
  <c r="S258" i="18" l="1"/>
  <c r="K258" i="18"/>
  <c r="T258" i="18" l="1"/>
  <c r="L258" i="18"/>
  <c r="H259" i="18" l="1"/>
  <c r="P259" i="18"/>
  <c r="R259" i="18" l="1"/>
  <c r="J259" i="18"/>
  <c r="K259" i="18" l="1"/>
  <c r="S259" i="18"/>
  <c r="L259" i="18" l="1"/>
  <c r="T259" i="18"/>
  <c r="P260" i="18" l="1"/>
  <c r="H260" i="18"/>
  <c r="J260" i="18" l="1"/>
  <c r="R260" i="18"/>
  <c r="S260" i="18" l="1"/>
  <c r="K260" i="18"/>
  <c r="T260" i="18" l="1"/>
  <c r="L260" i="18"/>
  <c r="H261" i="18" l="1"/>
  <c r="P261" i="18"/>
  <c r="R261" i="18" l="1"/>
  <c r="J261" i="18"/>
  <c r="K261" i="18" l="1"/>
  <c r="S261" i="18"/>
  <c r="L261" i="18" l="1"/>
  <c r="T261" i="18"/>
  <c r="P262" i="18" l="1"/>
  <c r="H262" i="18"/>
  <c r="J262" i="18" l="1"/>
  <c r="I262" i="18"/>
  <c r="R262" i="18"/>
  <c r="Q262" i="18"/>
  <c r="S262" i="18" l="1"/>
  <c r="Q263" i="18"/>
  <c r="V262" i="18"/>
  <c r="V253" i="6" s="1"/>
  <c r="K262" i="18"/>
  <c r="I263" i="18"/>
  <c r="Q264" i="18" l="1"/>
  <c r="L262" i="18"/>
  <c r="V263" i="18"/>
  <c r="I264" i="18"/>
  <c r="W262" i="18"/>
  <c r="W253" i="6" s="1"/>
  <c r="T262" i="18"/>
  <c r="V254" i="6" l="1"/>
  <c r="P263" i="18"/>
  <c r="Q265" i="18"/>
  <c r="V264" i="18"/>
  <c r="I265" i="18"/>
  <c r="H263" i="18"/>
  <c r="W263" i="18"/>
  <c r="W254" i="6" s="1"/>
  <c r="V255" i="6" l="1"/>
  <c r="J263" i="18"/>
  <c r="V265" i="18"/>
  <c r="I266" i="18"/>
  <c r="W264" i="18"/>
  <c r="W255" i="6" s="1"/>
  <c r="Q266" i="18"/>
  <c r="R263" i="18"/>
  <c r="V256" i="6" l="1"/>
  <c r="S263" i="18"/>
  <c r="V266" i="18"/>
  <c r="I267" i="18"/>
  <c r="Q267" i="18"/>
  <c r="W265" i="18"/>
  <c r="W256" i="6" s="1"/>
  <c r="K263" i="18"/>
  <c r="V257" i="6" l="1"/>
  <c r="T263" i="18"/>
  <c r="V267" i="18"/>
  <c r="L263" i="18"/>
  <c r="W266" i="18"/>
  <c r="W257" i="6" s="1"/>
  <c r="V258" i="6" l="1"/>
  <c r="H264" i="18"/>
  <c r="W267" i="18"/>
  <c r="W258" i="6" s="1"/>
  <c r="P264" i="18"/>
  <c r="R264" i="18" l="1"/>
  <c r="J264" i="18"/>
  <c r="S264" i="18" l="1"/>
  <c r="K264" i="18"/>
  <c r="T264" i="18" l="1"/>
  <c r="L264" i="18"/>
  <c r="H265" i="18" l="1"/>
  <c r="P265" i="18"/>
  <c r="R265" i="18" l="1"/>
  <c r="J265" i="18"/>
  <c r="K265" i="18" l="1"/>
  <c r="S265" i="18"/>
  <c r="L265" i="18" l="1"/>
  <c r="T265" i="18"/>
  <c r="P266" i="18" l="1"/>
  <c r="H266" i="18"/>
  <c r="J266" i="18" l="1"/>
  <c r="R266" i="18"/>
  <c r="S266" i="18" l="1"/>
  <c r="K266" i="18"/>
  <c r="T266" i="18" l="1"/>
  <c r="L266" i="18"/>
  <c r="H267" i="18" l="1"/>
  <c r="P267" i="18"/>
  <c r="R267" i="18" l="1"/>
  <c r="J267" i="18"/>
  <c r="K267" i="18" l="1"/>
  <c r="S267" i="18"/>
  <c r="L267" i="18" l="1"/>
  <c r="T267" i="18"/>
  <c r="P268" i="18" l="1"/>
  <c r="H268" i="18"/>
  <c r="J268" i="18" l="1"/>
  <c r="I268" i="18"/>
  <c r="R268" i="18"/>
  <c r="Q268" i="18"/>
  <c r="S268" i="18" l="1"/>
  <c r="Q269" i="18"/>
  <c r="K268" i="18"/>
  <c r="V268" i="18"/>
  <c r="V259" i="6" s="1"/>
  <c r="I269" i="18"/>
  <c r="Q270" i="18" l="1"/>
  <c r="W268" i="18"/>
  <c r="W259" i="6" s="1"/>
  <c r="V269" i="18"/>
  <c r="I270" i="18"/>
  <c r="L268" i="18"/>
  <c r="T268" i="18"/>
  <c r="V260" i="6" l="1"/>
  <c r="Q271" i="18"/>
  <c r="P269" i="18"/>
  <c r="V270" i="18"/>
  <c r="I271" i="18"/>
  <c r="W269" i="18"/>
  <c r="W260" i="6" s="1"/>
  <c r="H269" i="18"/>
  <c r="V261" i="6" l="1"/>
  <c r="V271" i="18"/>
  <c r="I272" i="18"/>
  <c r="W270" i="18"/>
  <c r="W261" i="6" s="1"/>
  <c r="Q272" i="18"/>
  <c r="J269" i="18"/>
  <c r="R269" i="18"/>
  <c r="V262" i="6" l="1"/>
  <c r="K269" i="18"/>
  <c r="S269" i="18"/>
  <c r="Q273" i="18"/>
  <c r="W271" i="18"/>
  <c r="W262" i="6" s="1"/>
  <c r="V272" i="18"/>
  <c r="I273" i="18"/>
  <c r="V263" i="6" l="1"/>
  <c r="W272" i="18"/>
  <c r="W263" i="6" s="1"/>
  <c r="L269" i="18"/>
  <c r="T269" i="18"/>
  <c r="V273" i="18"/>
  <c r="V264" i="6" l="1"/>
  <c r="H270" i="18"/>
  <c r="P270" i="18"/>
  <c r="W273" i="18"/>
  <c r="W264" i="6" s="1"/>
  <c r="R270" i="18" l="1"/>
  <c r="J270" i="18"/>
  <c r="K270" i="18" l="1"/>
  <c r="S270" i="18"/>
  <c r="L270" i="18" l="1"/>
  <c r="T270" i="18"/>
  <c r="P271" i="18" l="1"/>
  <c r="H271" i="18"/>
  <c r="J271" i="18" l="1"/>
  <c r="R271" i="18"/>
  <c r="S271" i="18" l="1"/>
  <c r="K271" i="18"/>
  <c r="T271" i="18" l="1"/>
  <c r="L271" i="18"/>
  <c r="H272" i="18" l="1"/>
  <c r="P272" i="18"/>
  <c r="R272" i="18" l="1"/>
  <c r="J272" i="18"/>
  <c r="K272" i="18" l="1"/>
  <c r="S272" i="18"/>
  <c r="L272" i="18" l="1"/>
  <c r="T272" i="18"/>
  <c r="P273" i="18" l="1"/>
  <c r="H273" i="18"/>
  <c r="J273" i="18" l="1"/>
  <c r="R273" i="18"/>
  <c r="S273" i="18" l="1"/>
  <c r="K273" i="18"/>
  <c r="T273" i="18" l="1"/>
  <c r="L273" i="18"/>
  <c r="H274" i="18" l="1"/>
  <c r="P274" i="18"/>
  <c r="R274" i="18" l="1"/>
  <c r="Q274" i="18"/>
  <c r="J274" i="18"/>
  <c r="I274" i="18"/>
  <c r="K274" i="18" l="1"/>
  <c r="V274" i="18"/>
  <c r="V265" i="6" s="1"/>
  <c r="I275" i="18"/>
  <c r="S274" i="18"/>
  <c r="Q275" i="18"/>
  <c r="T274" i="18" l="1"/>
  <c r="W274" i="18"/>
  <c r="W265" i="6" s="1"/>
  <c r="Q276" i="18"/>
  <c r="V275" i="18"/>
  <c r="I276" i="18"/>
  <c r="L274" i="18"/>
  <c r="V266" i="6" l="1"/>
  <c r="W275" i="18"/>
  <c r="W266" i="6" s="1"/>
  <c r="P275" i="18"/>
  <c r="Q277" i="18"/>
  <c r="H275" i="18"/>
  <c r="V276" i="18"/>
  <c r="I277" i="18"/>
  <c r="V267" i="6" l="1"/>
  <c r="Q278" i="18"/>
  <c r="V277" i="18"/>
  <c r="I278" i="18"/>
  <c r="R275" i="18"/>
  <c r="J275" i="18"/>
  <c r="W276" i="18"/>
  <c r="W267" i="6" s="1"/>
  <c r="V268" i="6" l="1"/>
  <c r="Q279" i="18"/>
  <c r="S275" i="18"/>
  <c r="W277" i="18"/>
  <c r="W268" i="6" s="1"/>
  <c r="K275" i="18"/>
  <c r="V278" i="18"/>
  <c r="I279" i="18"/>
  <c r="V269" i="6" l="1"/>
  <c r="T275" i="18"/>
  <c r="L275" i="18"/>
  <c r="W278" i="18"/>
  <c r="W269" i="6" s="1"/>
  <c r="V279" i="18"/>
  <c r="V270" i="6" l="1"/>
  <c r="H276" i="18"/>
  <c r="P276" i="18"/>
  <c r="W279" i="18"/>
  <c r="W270" i="6" s="1"/>
  <c r="R276" i="18" l="1"/>
  <c r="J276" i="18"/>
  <c r="K276" i="18" l="1"/>
  <c r="S276" i="18"/>
  <c r="L276" i="18" l="1"/>
  <c r="T276" i="18"/>
  <c r="P277" i="18" l="1"/>
  <c r="H277" i="18"/>
  <c r="J277" i="18" l="1"/>
  <c r="R277" i="18"/>
  <c r="S277" i="18" l="1"/>
  <c r="K277" i="18"/>
  <c r="T277" i="18" l="1"/>
  <c r="L277" i="18"/>
  <c r="H278" i="18" l="1"/>
  <c r="P278" i="18"/>
  <c r="R278" i="18" l="1"/>
  <c r="J278" i="18"/>
  <c r="K278" i="18" l="1"/>
  <c r="S278" i="18"/>
  <c r="L278" i="18" l="1"/>
  <c r="T278" i="18"/>
  <c r="P279" i="18" l="1"/>
  <c r="H279" i="18"/>
  <c r="J279" i="18" l="1"/>
  <c r="R279" i="18"/>
  <c r="S279" i="18" l="1"/>
  <c r="K279" i="18"/>
  <c r="T279" i="18" l="1"/>
  <c r="L279" i="18"/>
  <c r="H280" i="18" l="1"/>
  <c r="P280" i="18"/>
  <c r="R280" i="18" l="1"/>
  <c r="Q280" i="18"/>
  <c r="J280" i="18"/>
  <c r="I280" i="18"/>
  <c r="K280" i="18" l="1"/>
  <c r="V280" i="18"/>
  <c r="V271" i="6" s="1"/>
  <c r="I281" i="18"/>
  <c r="S280" i="18"/>
  <c r="Q281" i="18"/>
  <c r="T280" i="18" l="1"/>
  <c r="W280" i="18"/>
  <c r="W271" i="6" s="1"/>
  <c r="Q282" i="18"/>
  <c r="V281" i="18"/>
  <c r="I282" i="18"/>
  <c r="L280" i="18"/>
  <c r="V272" i="6" l="1"/>
  <c r="Q283" i="18"/>
  <c r="H281" i="18"/>
  <c r="P281" i="18"/>
  <c r="W281" i="18"/>
  <c r="W272" i="6" s="1"/>
  <c r="V282" i="18"/>
  <c r="I283" i="18"/>
  <c r="V273" i="6" l="1"/>
  <c r="Q284" i="18"/>
  <c r="R281" i="18"/>
  <c r="V283" i="18"/>
  <c r="I284" i="18"/>
  <c r="W282" i="18"/>
  <c r="W273" i="6" s="1"/>
  <c r="J281" i="18"/>
  <c r="V274" i="6" l="1"/>
  <c r="K281" i="18"/>
  <c r="V284" i="18"/>
  <c r="I285" i="18"/>
  <c r="Q285" i="18"/>
  <c r="W283" i="18"/>
  <c r="W274" i="6" s="1"/>
  <c r="S281" i="18"/>
  <c r="V275" i="6" l="1"/>
  <c r="L281" i="18"/>
  <c r="V285" i="18"/>
  <c r="T281" i="18"/>
  <c r="W284" i="18"/>
  <c r="W275" i="6" s="1"/>
  <c r="V276" i="6" l="1"/>
  <c r="W285" i="18"/>
  <c r="W276" i="6" s="1"/>
  <c r="P282" i="18"/>
  <c r="H282" i="18"/>
  <c r="R282" i="18" l="1"/>
  <c r="J282" i="18"/>
  <c r="K282" i="18" l="1"/>
  <c r="S282" i="18"/>
  <c r="L282" i="18" l="1"/>
  <c r="T282" i="18"/>
  <c r="P283" i="18" l="1"/>
  <c r="H283" i="18"/>
  <c r="J283" i="18" l="1"/>
  <c r="R283" i="18"/>
  <c r="S283" i="18" l="1"/>
  <c r="K283" i="18"/>
  <c r="T283" i="18" l="1"/>
  <c r="L283" i="18"/>
  <c r="H284" i="18" l="1"/>
  <c r="P284" i="18"/>
  <c r="R284" i="18" l="1"/>
  <c r="J284" i="18"/>
  <c r="K284" i="18" l="1"/>
  <c r="S284" i="18"/>
  <c r="L284" i="18" l="1"/>
  <c r="T284" i="18"/>
  <c r="P285" i="18" l="1"/>
  <c r="H285" i="18"/>
  <c r="J285" i="18" l="1"/>
  <c r="R285" i="18"/>
  <c r="S285" i="18" l="1"/>
  <c r="K285" i="18"/>
  <c r="T285" i="18" l="1"/>
  <c r="L285" i="18"/>
  <c r="H286" i="18" l="1"/>
  <c r="P286" i="18"/>
  <c r="R286" i="18" l="1"/>
  <c r="Q286" i="18"/>
  <c r="J286" i="18"/>
  <c r="I286" i="18"/>
  <c r="K286" i="18" l="1"/>
  <c r="V286" i="18"/>
  <c r="V277" i="6" s="1"/>
  <c r="I287" i="18"/>
  <c r="S286" i="18"/>
  <c r="Q287" i="18"/>
  <c r="T286" i="18" l="1"/>
  <c r="W286" i="18"/>
  <c r="W277" i="6" s="1"/>
  <c r="Q288" i="18"/>
  <c r="V287" i="18"/>
  <c r="I288" i="18"/>
  <c r="L286" i="18"/>
  <c r="V278" i="6" l="1"/>
  <c r="W287" i="18"/>
  <c r="W278" i="6" s="1"/>
  <c r="P287" i="18"/>
  <c r="Q289" i="18"/>
  <c r="H287" i="18"/>
  <c r="V288" i="18"/>
  <c r="I289" i="18"/>
  <c r="V279" i="6" l="1"/>
  <c r="V289" i="18"/>
  <c r="I290" i="18"/>
  <c r="R287" i="18"/>
  <c r="Q290" i="18"/>
  <c r="J287" i="18"/>
  <c r="W288" i="18"/>
  <c r="W279" i="6" s="1"/>
  <c r="V280" i="6" l="1"/>
  <c r="S287" i="18"/>
  <c r="W289" i="18"/>
  <c r="W280" i="6" s="1"/>
  <c r="Q291" i="18"/>
  <c r="K287" i="18"/>
  <c r="V290" i="18"/>
  <c r="I291" i="18"/>
  <c r="V281" i="6" l="1"/>
  <c r="W290" i="18"/>
  <c r="W281" i="6" s="1"/>
  <c r="T287" i="18"/>
  <c r="L287" i="18"/>
  <c r="V291" i="18"/>
  <c r="V282" i="6" l="1"/>
  <c r="P288" i="18"/>
  <c r="H288" i="18"/>
  <c r="W291" i="18"/>
  <c r="W282" i="6" s="1"/>
  <c r="J288" i="18" l="1"/>
  <c r="R288" i="18"/>
  <c r="S288" i="18" l="1"/>
  <c r="K288" i="18"/>
  <c r="T288" i="18" l="1"/>
  <c r="L288" i="18"/>
  <c r="H289" i="18" l="1"/>
  <c r="P289" i="18"/>
  <c r="R289" i="18" l="1"/>
  <c r="J289" i="18"/>
  <c r="K289" i="18" l="1"/>
  <c r="S289" i="18"/>
  <c r="L289" i="18" l="1"/>
  <c r="T289" i="18"/>
  <c r="P290" i="18" l="1"/>
  <c r="H290" i="18"/>
  <c r="J290" i="18" l="1"/>
  <c r="R290" i="18"/>
  <c r="S290" i="18" l="1"/>
  <c r="K290" i="18"/>
  <c r="T290" i="18" l="1"/>
  <c r="L290" i="18"/>
  <c r="H291" i="18" l="1"/>
  <c r="P291" i="18"/>
  <c r="R291" i="18" l="1"/>
  <c r="J291" i="18"/>
  <c r="K291" i="18" l="1"/>
  <c r="S291" i="18"/>
  <c r="L291" i="18" l="1"/>
  <c r="T291" i="18"/>
  <c r="P292" i="18" l="1"/>
  <c r="H292" i="18"/>
  <c r="J292" i="18" l="1"/>
  <c r="I292" i="18"/>
  <c r="R292" i="18"/>
  <c r="Q292" i="18"/>
  <c r="S292" i="18" l="1"/>
  <c r="Q293" i="18"/>
  <c r="K292" i="18"/>
  <c r="V292" i="18"/>
  <c r="V283" i="6" s="1"/>
  <c r="I293" i="18"/>
  <c r="Q294" i="18" l="1"/>
  <c r="W292" i="18"/>
  <c r="W283" i="6" s="1"/>
  <c r="V293" i="18"/>
  <c r="I294" i="18"/>
  <c r="L292" i="18"/>
  <c r="T292" i="18"/>
  <c r="V284" i="6" l="1"/>
  <c r="Q295" i="18"/>
  <c r="V294" i="18"/>
  <c r="I295" i="18"/>
  <c r="P293" i="18"/>
  <c r="W293" i="18"/>
  <c r="W284" i="6" s="1"/>
  <c r="H293" i="18"/>
  <c r="V285" i="6" l="1"/>
  <c r="W294" i="18"/>
  <c r="W285" i="6" s="1"/>
  <c r="Q296" i="18"/>
  <c r="J293" i="18"/>
  <c r="R293" i="18"/>
  <c r="V295" i="18"/>
  <c r="I296" i="18"/>
  <c r="V286" i="6" l="1"/>
  <c r="K293" i="18"/>
  <c r="V296" i="18"/>
  <c r="I297" i="18"/>
  <c r="S293" i="18"/>
  <c r="Q297" i="18"/>
  <c r="W295" i="18"/>
  <c r="W286" i="6" s="1"/>
  <c r="V287" i="6" l="1"/>
  <c r="W296" i="18"/>
  <c r="W287" i="6" s="1"/>
  <c r="V297" i="18"/>
  <c r="T293" i="18"/>
  <c r="L293" i="18"/>
  <c r="V288" i="6" l="1"/>
  <c r="P294" i="18"/>
  <c r="H294" i="18"/>
  <c r="W297" i="18"/>
  <c r="W288" i="6" s="1"/>
  <c r="J294" i="18" l="1"/>
  <c r="R294" i="18"/>
  <c r="S294" i="18" l="1"/>
  <c r="K294" i="18"/>
  <c r="T294" i="18" l="1"/>
  <c r="L294" i="18"/>
  <c r="H295" i="18" l="1"/>
  <c r="P295" i="18"/>
  <c r="R295" i="18" l="1"/>
  <c r="J295" i="18"/>
  <c r="K295" i="18" l="1"/>
  <c r="S295" i="18"/>
  <c r="L295" i="18" l="1"/>
  <c r="T295" i="18"/>
  <c r="P296" i="18" l="1"/>
  <c r="H296" i="18"/>
  <c r="J296" i="18" l="1"/>
  <c r="R296" i="18"/>
  <c r="S296" i="18" l="1"/>
  <c r="K296" i="18"/>
  <c r="T296" i="18" l="1"/>
  <c r="L296" i="18"/>
  <c r="H297" i="18" l="1"/>
  <c r="P297" i="18"/>
  <c r="R297" i="18" l="1"/>
  <c r="J297" i="18"/>
  <c r="K297" i="18" l="1"/>
  <c r="S297" i="18"/>
  <c r="L297" i="18" l="1"/>
  <c r="T297" i="18"/>
  <c r="P298" i="18" l="1"/>
  <c r="H298" i="18"/>
  <c r="J298" i="18" l="1"/>
  <c r="I298" i="18"/>
  <c r="R298" i="18"/>
  <c r="Q298" i="18"/>
  <c r="S298" i="18" l="1"/>
  <c r="Q299" i="18"/>
  <c r="V298" i="18"/>
  <c r="V289" i="6" s="1"/>
  <c r="K298" i="18"/>
  <c r="I299" i="18"/>
  <c r="Q300" i="18" l="1"/>
  <c r="L298" i="18"/>
  <c r="V299" i="18"/>
  <c r="I300" i="18"/>
  <c r="W298" i="18"/>
  <c r="W289" i="6" s="1"/>
  <c r="T298" i="18"/>
  <c r="V290" i="6" l="1"/>
  <c r="Q301" i="18"/>
  <c r="V300" i="18"/>
  <c r="I301" i="18"/>
  <c r="P299" i="18"/>
  <c r="H299" i="18"/>
  <c r="W299" i="18"/>
  <c r="W290" i="6" s="1"/>
  <c r="V291" i="6" l="1"/>
  <c r="J299" i="18"/>
  <c r="Q302" i="18"/>
  <c r="W300" i="18"/>
  <c r="W291" i="6" s="1"/>
  <c r="R299" i="18"/>
  <c r="V301" i="18"/>
  <c r="I302" i="18"/>
  <c r="V292" i="6" l="1"/>
  <c r="Q303" i="18"/>
  <c r="S299" i="18"/>
  <c r="W301" i="18"/>
  <c r="W292" i="6" s="1"/>
  <c r="V302" i="18"/>
  <c r="I303" i="18"/>
  <c r="K299" i="18"/>
  <c r="V293" i="6" l="1"/>
  <c r="W302" i="18"/>
  <c r="W293" i="6" s="1"/>
  <c r="T299" i="18"/>
  <c r="V303" i="18"/>
  <c r="L299" i="18"/>
  <c r="V294" i="6" l="1"/>
  <c r="P300" i="18"/>
  <c r="H300" i="18"/>
  <c r="W303" i="18"/>
  <c r="W294" i="6" s="1"/>
  <c r="J300" i="18" l="1"/>
  <c r="R300" i="18"/>
  <c r="S300" i="18" l="1"/>
  <c r="K300" i="18"/>
  <c r="T300" i="18" l="1"/>
  <c r="L300" i="18"/>
  <c r="H301" i="18" l="1"/>
  <c r="P301" i="18"/>
  <c r="R301" i="18" l="1"/>
  <c r="J301" i="18"/>
  <c r="K301" i="18" l="1"/>
  <c r="S301" i="18"/>
  <c r="L301" i="18" l="1"/>
  <c r="T301" i="18"/>
  <c r="P302" i="18" l="1"/>
  <c r="H302" i="18"/>
  <c r="J302" i="18" l="1"/>
  <c r="R302" i="18"/>
  <c r="S302" i="18" l="1"/>
  <c r="K302" i="18"/>
  <c r="T302" i="18" l="1"/>
  <c r="L302" i="18"/>
  <c r="P303" i="18" l="1"/>
  <c r="H303" i="18"/>
  <c r="J303" i="18" l="1"/>
  <c r="R303" i="18"/>
  <c r="S303" i="18" l="1"/>
  <c r="K303" i="18"/>
  <c r="T303" i="18" l="1"/>
  <c r="L303" i="18"/>
  <c r="H304" i="18" l="1"/>
  <c r="P304" i="18"/>
  <c r="R304" i="18" l="1"/>
  <c r="Q304" i="18"/>
  <c r="J304" i="18"/>
  <c r="I304" i="18"/>
  <c r="K304" i="18" l="1"/>
  <c r="V304" i="18"/>
  <c r="V295" i="6" s="1"/>
  <c r="I305" i="18"/>
  <c r="S304" i="18"/>
  <c r="Q305" i="18"/>
  <c r="T304" i="18" l="1"/>
  <c r="W304" i="18"/>
  <c r="W295" i="6" s="1"/>
  <c r="Q306" i="18"/>
  <c r="V305" i="18"/>
  <c r="I306" i="18"/>
  <c r="L304" i="18"/>
  <c r="V296" i="6" l="1"/>
  <c r="Q307" i="18"/>
  <c r="H305" i="18"/>
  <c r="P305" i="18"/>
  <c r="W305" i="18"/>
  <c r="W296" i="6" s="1"/>
  <c r="V306" i="18"/>
  <c r="I307" i="18"/>
  <c r="V297" i="6" l="1"/>
  <c r="Q308" i="18"/>
  <c r="V307" i="18"/>
  <c r="I308" i="18"/>
  <c r="R305" i="18"/>
  <c r="W306" i="18"/>
  <c r="W297" i="6" s="1"/>
  <c r="J305" i="18"/>
  <c r="V298" i="6" l="1"/>
  <c r="K305" i="18"/>
  <c r="S305" i="18"/>
  <c r="Q309" i="18"/>
  <c r="W307" i="18"/>
  <c r="W298" i="6" s="1"/>
  <c r="V308" i="18"/>
  <c r="I309" i="18"/>
  <c r="V299" i="6" l="1"/>
  <c r="W308" i="18"/>
  <c r="W299" i="6" s="1"/>
  <c r="L305" i="18"/>
  <c r="T305" i="18"/>
  <c r="V309" i="18"/>
  <c r="V300" i="6" l="1"/>
  <c r="H306" i="18"/>
  <c r="P306" i="18"/>
  <c r="W309" i="18"/>
  <c r="W300" i="6" s="1"/>
  <c r="R306" i="18" l="1"/>
  <c r="J306" i="18"/>
  <c r="K306" i="18" l="1"/>
  <c r="S306" i="18"/>
  <c r="L306" i="18" l="1"/>
  <c r="T306" i="18"/>
  <c r="P307" i="18" l="1"/>
  <c r="H307" i="18"/>
  <c r="J307" i="18" l="1"/>
  <c r="R307" i="18"/>
  <c r="S307" i="18" l="1"/>
  <c r="K307" i="18"/>
  <c r="T307" i="18" l="1"/>
  <c r="L307" i="18"/>
  <c r="H308" i="18" l="1"/>
  <c r="P308" i="18"/>
  <c r="R308" i="18" l="1"/>
  <c r="J308" i="18"/>
  <c r="K308" i="18" l="1"/>
  <c r="S308" i="18"/>
  <c r="L308" i="18" l="1"/>
  <c r="T308" i="18"/>
  <c r="P309" i="18" l="1"/>
  <c r="H309" i="18"/>
  <c r="J309" i="18" l="1"/>
  <c r="R309" i="18"/>
  <c r="S309" i="18" l="1"/>
  <c r="K309" i="18"/>
  <c r="T309" i="18" l="1"/>
  <c r="L309" i="18"/>
  <c r="H310" i="18" l="1"/>
  <c r="P310" i="18"/>
  <c r="R310" i="18" l="1"/>
  <c r="Q310" i="18"/>
  <c r="J310" i="18"/>
  <c r="I310" i="18"/>
  <c r="V310" i="18" l="1"/>
  <c r="V301" i="6" s="1"/>
  <c r="K310" i="18"/>
  <c r="I311" i="18"/>
  <c r="S310" i="18"/>
  <c r="Q311" i="18"/>
  <c r="T310" i="18" l="1"/>
  <c r="L310" i="18"/>
  <c r="Q312" i="18"/>
  <c r="V311" i="18"/>
  <c r="I312" i="18"/>
  <c r="W310" i="18"/>
  <c r="W301" i="6" s="1"/>
  <c r="V302" i="6" l="1"/>
  <c r="Q313" i="18"/>
  <c r="P311" i="18"/>
  <c r="H311" i="18"/>
  <c r="W311" i="18"/>
  <c r="W302" i="6" s="1"/>
  <c r="V312" i="18"/>
  <c r="I313" i="18"/>
  <c r="V303" i="6" l="1"/>
  <c r="Q314" i="18"/>
  <c r="V313" i="18"/>
  <c r="I314" i="18"/>
  <c r="J311" i="18"/>
  <c r="W312" i="18"/>
  <c r="W303" i="6" s="1"/>
  <c r="R311" i="18"/>
  <c r="V304" i="6" l="1"/>
  <c r="S311" i="18"/>
  <c r="Q315" i="18"/>
  <c r="K311" i="18"/>
  <c r="W313" i="18"/>
  <c r="W304" i="6" s="1"/>
  <c r="V314" i="18"/>
  <c r="I315" i="18"/>
  <c r="V305" i="6" l="1"/>
  <c r="W314" i="18"/>
  <c r="W305" i="6" s="1"/>
  <c r="T311" i="18"/>
  <c r="V315" i="18"/>
  <c r="L311" i="18"/>
  <c r="V306" i="6" l="1"/>
  <c r="P312" i="18"/>
  <c r="H312" i="18"/>
  <c r="W315" i="18"/>
  <c r="W306" i="6" s="1"/>
  <c r="J312" i="18" l="1"/>
  <c r="R312" i="18"/>
  <c r="S312" i="18" l="1"/>
  <c r="K312" i="18"/>
  <c r="T312" i="18" l="1"/>
  <c r="L312" i="18"/>
  <c r="H313" i="18" l="1"/>
  <c r="P313" i="18"/>
  <c r="R313" i="18" l="1"/>
  <c r="J313" i="18"/>
  <c r="K313" i="18" l="1"/>
  <c r="S313" i="18"/>
  <c r="L313" i="18" l="1"/>
  <c r="T313" i="18"/>
  <c r="P314" i="18" l="1"/>
  <c r="H314" i="18"/>
  <c r="J314" i="18" l="1"/>
  <c r="R314" i="18"/>
  <c r="S314" i="18" l="1"/>
  <c r="K314" i="18"/>
  <c r="T314" i="18" l="1"/>
  <c r="L314" i="18"/>
  <c r="H315" i="18" l="1"/>
  <c r="P315" i="18"/>
  <c r="R315" i="18" l="1"/>
  <c r="J315" i="18"/>
  <c r="K315" i="18" l="1"/>
  <c r="S315" i="18"/>
  <c r="L315" i="18" l="1"/>
  <c r="T315" i="18"/>
  <c r="P316" i="18" l="1"/>
  <c r="H316" i="18"/>
  <c r="J316" i="18" l="1"/>
  <c r="I316" i="18"/>
  <c r="R316" i="18"/>
  <c r="Q316" i="18"/>
  <c r="S316" i="18" l="1"/>
  <c r="Q317" i="18"/>
  <c r="K316" i="18"/>
  <c r="V316" i="18"/>
  <c r="V307" i="6" s="1"/>
  <c r="I317" i="18"/>
  <c r="Q318" i="18" l="1"/>
  <c r="W316" i="18"/>
  <c r="W307" i="6" s="1"/>
  <c r="V317" i="18"/>
  <c r="I318" i="18"/>
  <c r="L316" i="18"/>
  <c r="T316" i="18"/>
  <c r="V308" i="6" l="1"/>
  <c r="Q319" i="18"/>
  <c r="P317" i="18"/>
  <c r="V318" i="18"/>
  <c r="I319" i="18"/>
  <c r="W317" i="18"/>
  <c r="W308" i="6" s="1"/>
  <c r="H317" i="18"/>
  <c r="V309" i="6" l="1"/>
  <c r="V319" i="18"/>
  <c r="I320" i="18"/>
  <c r="W318" i="18"/>
  <c r="W309" i="6" s="1"/>
  <c r="Q320" i="18"/>
  <c r="J317" i="18"/>
  <c r="R317" i="18"/>
  <c r="V310" i="6" l="1"/>
  <c r="K317" i="18"/>
  <c r="S317" i="18"/>
  <c r="Q321" i="18"/>
  <c r="W319" i="18"/>
  <c r="W310" i="6" s="1"/>
  <c r="V320" i="18"/>
  <c r="I321" i="18"/>
  <c r="V311" i="6" l="1"/>
  <c r="W320" i="18"/>
  <c r="W311" i="6" s="1"/>
  <c r="L317" i="18"/>
  <c r="T317" i="18"/>
  <c r="V321" i="18"/>
  <c r="V312" i="6" l="1"/>
  <c r="H318" i="18"/>
  <c r="P318" i="18"/>
  <c r="W321" i="18"/>
  <c r="W312" i="6" s="1"/>
  <c r="R318" i="18" l="1"/>
  <c r="J318" i="18"/>
  <c r="K318" i="18" l="1"/>
  <c r="S318" i="18"/>
  <c r="L318" i="18" l="1"/>
  <c r="T318" i="18"/>
  <c r="P319" i="18" l="1"/>
  <c r="H319" i="18"/>
  <c r="J319" i="18" l="1"/>
  <c r="R319" i="18"/>
  <c r="S319" i="18" l="1"/>
  <c r="K319" i="18"/>
  <c r="T319" i="18" l="1"/>
  <c r="L319" i="18"/>
  <c r="H320" i="18" l="1"/>
  <c r="P320" i="18"/>
  <c r="R320" i="18" l="1"/>
  <c r="J320" i="18"/>
  <c r="K320" i="18" l="1"/>
  <c r="S320" i="18"/>
  <c r="L320" i="18" l="1"/>
  <c r="T320" i="18"/>
  <c r="P321" i="18" l="1"/>
  <c r="H321" i="18"/>
  <c r="J321" i="18" l="1"/>
  <c r="R321" i="18"/>
  <c r="S321" i="18" l="1"/>
  <c r="K321" i="18"/>
  <c r="T321" i="18" l="1"/>
  <c r="L321" i="18"/>
  <c r="H322" i="18" l="1"/>
  <c r="P322" i="18"/>
  <c r="R322" i="18" l="1"/>
  <c r="Q322" i="18"/>
  <c r="J322" i="18"/>
  <c r="I322" i="18"/>
  <c r="K322" i="18" l="1"/>
  <c r="V322" i="18"/>
  <c r="V313" i="6" s="1"/>
  <c r="I323" i="18"/>
  <c r="S322" i="18"/>
  <c r="Q323" i="18"/>
  <c r="T322" i="18" l="1"/>
  <c r="W322" i="18"/>
  <c r="W313" i="6" s="1"/>
  <c r="Q324" i="18"/>
  <c r="V323" i="18"/>
  <c r="I324" i="18"/>
  <c r="L322" i="18"/>
  <c r="V314" i="6" l="1"/>
  <c r="W323" i="18"/>
  <c r="W314" i="6" s="1"/>
  <c r="P323" i="18"/>
  <c r="Q325" i="18"/>
  <c r="H323" i="18"/>
  <c r="V324" i="18"/>
  <c r="I325" i="18"/>
  <c r="V315" i="6" l="1"/>
  <c r="Q326" i="18"/>
  <c r="V325" i="18"/>
  <c r="I326" i="18"/>
  <c r="R323" i="18"/>
  <c r="J323" i="18"/>
  <c r="W324" i="18"/>
  <c r="W315" i="6" s="1"/>
  <c r="V316" i="6" l="1"/>
  <c r="Q327" i="18"/>
  <c r="W325" i="18"/>
  <c r="W316" i="6" s="1"/>
  <c r="S323" i="18"/>
  <c r="K323" i="18"/>
  <c r="V326" i="18"/>
  <c r="I327" i="18"/>
  <c r="V317" i="6" l="1"/>
  <c r="L323" i="18"/>
  <c r="V327" i="18"/>
  <c r="T323" i="18"/>
  <c r="W326" i="18"/>
  <c r="W317" i="6" s="1"/>
  <c r="V318" i="6" l="1"/>
  <c r="P324" i="18"/>
  <c r="W327" i="18"/>
  <c r="W318" i="6" s="1"/>
  <c r="H324" i="18"/>
  <c r="J324" i="18" l="1"/>
  <c r="R324" i="18"/>
  <c r="S324" i="18" l="1"/>
  <c r="K324" i="18"/>
  <c r="T324" i="18" l="1"/>
  <c r="L324" i="18"/>
  <c r="H325" i="18" l="1"/>
  <c r="P325" i="18"/>
  <c r="R325" i="18" l="1"/>
  <c r="J325" i="18"/>
  <c r="K325" i="18" l="1"/>
  <c r="S325" i="18"/>
  <c r="L325" i="18" l="1"/>
  <c r="T325" i="18"/>
  <c r="P326" i="18" l="1"/>
  <c r="H326" i="18"/>
  <c r="J326" i="18" l="1"/>
  <c r="R326" i="18"/>
  <c r="S326" i="18" l="1"/>
  <c r="K326" i="18"/>
  <c r="T326" i="18" l="1"/>
  <c r="L326" i="18"/>
  <c r="H327" i="18" l="1"/>
  <c r="P327" i="18"/>
  <c r="R327" i="18" l="1"/>
  <c r="J327" i="18"/>
  <c r="K327" i="18" l="1"/>
  <c r="S327" i="18"/>
  <c r="L327" i="18" l="1"/>
  <c r="T327" i="18"/>
  <c r="P328" i="18" l="1"/>
  <c r="H328" i="18"/>
  <c r="J328" i="18" l="1"/>
  <c r="I328" i="18"/>
  <c r="R328" i="18"/>
  <c r="Q328" i="18"/>
  <c r="S328" i="18" l="1"/>
  <c r="Q329" i="18"/>
  <c r="K328" i="18"/>
  <c r="V328" i="18"/>
  <c r="V319" i="6" s="1"/>
  <c r="I329" i="18"/>
  <c r="Q330" i="18" l="1"/>
  <c r="W328" i="18"/>
  <c r="W319" i="6" s="1"/>
  <c r="V329" i="18"/>
  <c r="I330" i="18"/>
  <c r="L328" i="18"/>
  <c r="T328" i="18"/>
  <c r="V320" i="6" l="1"/>
  <c r="Q331" i="18"/>
  <c r="P329" i="18"/>
  <c r="V330" i="18"/>
  <c r="I331" i="18"/>
  <c r="W329" i="18"/>
  <c r="W320" i="6" s="1"/>
  <c r="H329" i="18"/>
  <c r="V321" i="6" l="1"/>
  <c r="W330" i="18"/>
  <c r="W321" i="6" s="1"/>
  <c r="Q332" i="18"/>
  <c r="V331" i="18"/>
  <c r="I332" i="18"/>
  <c r="J329" i="18"/>
  <c r="R329" i="18"/>
  <c r="V322" i="6" l="1"/>
  <c r="K329" i="18"/>
  <c r="S329" i="18"/>
  <c r="V332" i="18"/>
  <c r="I333" i="18"/>
  <c r="Q333" i="18"/>
  <c r="W331" i="18"/>
  <c r="W322" i="6" s="1"/>
  <c r="V323" i="6" l="1"/>
  <c r="W332" i="18"/>
  <c r="W323" i="6" s="1"/>
  <c r="V333" i="18"/>
  <c r="L329" i="18"/>
  <c r="T329" i="18"/>
  <c r="V324" i="6" l="1"/>
  <c r="H330" i="18"/>
  <c r="P330" i="18"/>
  <c r="W333" i="18"/>
  <c r="W324" i="6" s="1"/>
  <c r="R330" i="18" l="1"/>
  <c r="J330" i="18"/>
  <c r="K330" i="18" l="1"/>
  <c r="S330" i="18"/>
  <c r="L330" i="18" l="1"/>
  <c r="T330" i="18"/>
  <c r="P331" i="18" l="1"/>
  <c r="H331" i="18"/>
  <c r="J331" i="18" l="1"/>
  <c r="R331" i="18"/>
  <c r="S331" i="18" l="1"/>
  <c r="K331" i="18"/>
  <c r="T331" i="18" l="1"/>
  <c r="L331" i="18"/>
  <c r="H332" i="18" l="1"/>
  <c r="P332" i="18"/>
  <c r="R332" i="18" l="1"/>
  <c r="J332" i="18"/>
  <c r="K332" i="18" l="1"/>
  <c r="S332" i="18"/>
  <c r="L332" i="18" l="1"/>
  <c r="T332" i="18"/>
  <c r="P333" i="18" l="1"/>
  <c r="H333" i="18"/>
  <c r="J333" i="18" l="1"/>
  <c r="R333" i="18"/>
  <c r="S333" i="18" l="1"/>
  <c r="K333" i="18"/>
  <c r="T333" i="18" l="1"/>
  <c r="L333" i="18"/>
  <c r="H334" i="18" l="1"/>
  <c r="P334" i="18"/>
  <c r="R334" i="18" l="1"/>
  <c r="Q334" i="18"/>
  <c r="J334" i="18"/>
  <c r="I334" i="18"/>
  <c r="K334" i="18" l="1"/>
  <c r="V334" i="18"/>
  <c r="V325" i="6" s="1"/>
  <c r="I335" i="18"/>
  <c r="S334" i="18"/>
  <c r="Q335" i="18"/>
  <c r="T334" i="18" l="1"/>
  <c r="W334" i="18"/>
  <c r="W325" i="6" s="1"/>
  <c r="Q336" i="18"/>
  <c r="V335" i="18"/>
  <c r="I336" i="18"/>
  <c r="L334" i="18"/>
  <c r="V326" i="6" l="1"/>
  <c r="W335" i="18"/>
  <c r="W326" i="6" s="1"/>
  <c r="P335" i="18"/>
  <c r="Q337" i="18"/>
  <c r="H335" i="18"/>
  <c r="V336" i="18"/>
  <c r="I337" i="18"/>
  <c r="V327" i="6" l="1"/>
  <c r="Q338" i="18"/>
  <c r="V337" i="18"/>
  <c r="I338" i="18"/>
  <c r="R335" i="18"/>
  <c r="J335" i="18"/>
  <c r="W336" i="18"/>
  <c r="W327" i="6" s="1"/>
  <c r="V328" i="6" l="1"/>
  <c r="Q339" i="18"/>
  <c r="S335" i="18"/>
  <c r="W337" i="18"/>
  <c r="W328" i="6" s="1"/>
  <c r="K335" i="18"/>
  <c r="V338" i="18"/>
  <c r="I339" i="18"/>
  <c r="V329" i="6" l="1"/>
  <c r="L335" i="18"/>
  <c r="T335" i="18"/>
  <c r="W338" i="18"/>
  <c r="W329" i="6" s="1"/>
  <c r="V339" i="18"/>
  <c r="V330" i="6" l="1"/>
  <c r="P336" i="18"/>
  <c r="H336" i="18"/>
  <c r="W339" i="18"/>
  <c r="W330" i="6" s="1"/>
  <c r="J336" i="18" l="1"/>
  <c r="R336" i="18"/>
  <c r="S336" i="18" l="1"/>
  <c r="K336" i="18"/>
  <c r="T336" i="18" l="1"/>
  <c r="L336" i="18"/>
  <c r="H337" i="18" l="1"/>
  <c r="P337" i="18"/>
  <c r="R337" i="18" l="1"/>
  <c r="J337" i="18"/>
  <c r="K337" i="18" l="1"/>
  <c r="S337" i="18"/>
  <c r="L337" i="18" l="1"/>
  <c r="T337" i="18"/>
  <c r="P338" i="18" l="1"/>
  <c r="H338" i="18"/>
  <c r="J338" i="18" l="1"/>
  <c r="R338" i="18"/>
  <c r="S338" i="18" l="1"/>
  <c r="K338" i="18"/>
  <c r="T338" i="18" l="1"/>
  <c r="L338" i="18"/>
  <c r="H339" i="18" l="1"/>
  <c r="P339" i="18"/>
  <c r="R339" i="18" l="1"/>
  <c r="J339" i="18"/>
  <c r="K339" i="18" l="1"/>
  <c r="S339" i="18"/>
  <c r="L339" i="18" l="1"/>
  <c r="T339" i="18"/>
  <c r="P340" i="18" l="1"/>
  <c r="H340" i="18"/>
  <c r="J340" i="18" l="1"/>
  <c r="I340" i="18"/>
  <c r="R340" i="18"/>
  <c r="Q340" i="18"/>
  <c r="S340" i="18" l="1"/>
  <c r="Q341" i="18"/>
  <c r="K340" i="18"/>
  <c r="V340" i="18"/>
  <c r="V331" i="6" s="1"/>
  <c r="I341" i="18"/>
  <c r="Q342" i="18" l="1"/>
  <c r="W340" i="18"/>
  <c r="W331" i="6" s="1"/>
  <c r="V341" i="18"/>
  <c r="I342" i="18"/>
  <c r="L340" i="18"/>
  <c r="T340" i="18"/>
  <c r="V332" i="6" l="1"/>
  <c r="Q343" i="18"/>
  <c r="V342" i="18"/>
  <c r="I343" i="18"/>
  <c r="W341" i="18"/>
  <c r="W332" i="6" s="1"/>
  <c r="P341" i="18"/>
  <c r="H341" i="18"/>
  <c r="V333" i="6" l="1"/>
  <c r="R341" i="18"/>
  <c r="J341" i="18"/>
  <c r="W342" i="18"/>
  <c r="W333" i="6" s="1"/>
  <c r="Q344" i="18"/>
  <c r="V343" i="18"/>
  <c r="I344" i="18"/>
  <c r="V334" i="6" l="1"/>
  <c r="W343" i="18"/>
  <c r="W334" i="6" s="1"/>
  <c r="Q345" i="18"/>
  <c r="K341" i="18"/>
  <c r="V344" i="18"/>
  <c r="I345" i="18"/>
  <c r="S341" i="18"/>
  <c r="V335" i="6" l="1"/>
  <c r="V345" i="18"/>
  <c r="T341" i="18"/>
  <c r="L341" i="18"/>
  <c r="W344" i="18"/>
  <c r="W335" i="6" s="1"/>
  <c r="V336" i="6" l="1"/>
  <c r="W345" i="18"/>
  <c r="W336" i="6" s="1"/>
  <c r="H342" i="18"/>
  <c r="P342" i="18"/>
  <c r="J342" i="18" l="1"/>
  <c r="R342" i="18"/>
  <c r="S342" i="18" l="1"/>
  <c r="K342" i="18"/>
  <c r="T342" i="18" l="1"/>
  <c r="L342" i="18"/>
  <c r="H343" i="18" l="1"/>
  <c r="P343" i="18"/>
  <c r="R343" i="18" l="1"/>
  <c r="J343" i="18"/>
  <c r="K343" i="18" l="1"/>
  <c r="S343" i="18"/>
  <c r="L343" i="18" l="1"/>
  <c r="T343" i="18"/>
  <c r="P344" i="18" l="1"/>
  <c r="H344" i="18"/>
  <c r="J344" i="18" l="1"/>
  <c r="R344" i="18"/>
  <c r="S344" i="18" l="1"/>
  <c r="K344" i="18"/>
  <c r="T344" i="18" l="1"/>
  <c r="L344" i="18"/>
  <c r="H345" i="18" l="1"/>
  <c r="P345" i="18"/>
  <c r="R345" i="18" l="1"/>
  <c r="J345" i="18"/>
  <c r="K345" i="18" l="1"/>
  <c r="S345" i="18"/>
  <c r="L345" i="18" l="1"/>
  <c r="T345" i="18"/>
  <c r="P346" i="18" l="1"/>
  <c r="H346" i="18"/>
  <c r="J346" i="18" l="1"/>
  <c r="I346" i="18"/>
  <c r="R346" i="18"/>
  <c r="Q346" i="18"/>
  <c r="S346" i="18" l="1"/>
  <c r="Q347" i="18"/>
  <c r="K346" i="18"/>
  <c r="V346" i="18"/>
  <c r="V337" i="6" s="1"/>
  <c r="I347" i="18"/>
  <c r="Q348" i="18" l="1"/>
  <c r="W346" i="18"/>
  <c r="W337" i="6" s="1"/>
  <c r="V347" i="18"/>
  <c r="I348" i="18"/>
  <c r="L346" i="18"/>
  <c r="T346" i="18"/>
  <c r="V338" i="6" l="1"/>
  <c r="Q349" i="18"/>
  <c r="P347" i="18"/>
  <c r="V348" i="18"/>
  <c r="I349" i="18"/>
  <c r="W347" i="18"/>
  <c r="W338" i="6" s="1"/>
  <c r="H347" i="18"/>
  <c r="V339" i="6" l="1"/>
  <c r="V349" i="18"/>
  <c r="I350" i="18"/>
  <c r="W348" i="18"/>
  <c r="W339" i="6" s="1"/>
  <c r="Q350" i="18"/>
  <c r="J347" i="18"/>
  <c r="R347" i="18"/>
  <c r="V340" i="6" l="1"/>
  <c r="Q351" i="18"/>
  <c r="S347" i="18"/>
  <c r="W349" i="18"/>
  <c r="W340" i="6" s="1"/>
  <c r="K347" i="18"/>
  <c r="V350" i="18"/>
  <c r="I351" i="18"/>
  <c r="V341" i="6" l="1"/>
  <c r="L347" i="18"/>
  <c r="T347" i="18"/>
  <c r="W350" i="18"/>
  <c r="W341" i="6" s="1"/>
  <c r="V351" i="18"/>
  <c r="V342" i="6" l="1"/>
  <c r="P348" i="18"/>
  <c r="H348" i="18"/>
  <c r="W351" i="18"/>
  <c r="W342" i="6" s="1"/>
  <c r="J348" i="18" l="1"/>
  <c r="R348" i="18"/>
  <c r="S348" i="18" l="1"/>
  <c r="K348" i="18"/>
  <c r="T348" i="18" l="1"/>
  <c r="L348" i="18"/>
  <c r="H349" i="18" l="1"/>
  <c r="P349" i="18"/>
  <c r="R349" i="18" l="1"/>
  <c r="J349" i="18"/>
  <c r="K349" i="18" l="1"/>
  <c r="S349" i="18"/>
  <c r="L349" i="18" l="1"/>
  <c r="T349" i="18"/>
  <c r="P350" i="18" l="1"/>
  <c r="H350" i="18"/>
  <c r="J350" i="18" l="1"/>
  <c r="R350" i="18"/>
  <c r="S350" i="18" l="1"/>
  <c r="K350" i="18"/>
  <c r="T350" i="18" l="1"/>
  <c r="L350" i="18"/>
  <c r="H351" i="18" l="1"/>
  <c r="P351" i="18"/>
  <c r="R351" i="18" l="1"/>
  <c r="J351" i="18"/>
  <c r="S351" i="18" l="1"/>
  <c r="K351" i="18"/>
  <c r="T351" i="18" l="1"/>
  <c r="L351" i="18"/>
  <c r="H352" i="18" l="1"/>
  <c r="P352" i="18"/>
  <c r="R352" i="18" l="1"/>
  <c r="Q352" i="18"/>
  <c r="J352" i="18"/>
  <c r="I352" i="18"/>
  <c r="K352" i="18" l="1"/>
  <c r="V352" i="18"/>
  <c r="V343" i="6" s="1"/>
  <c r="I353" i="18"/>
  <c r="S352" i="18"/>
  <c r="Q353" i="18"/>
  <c r="T352" i="18" l="1"/>
  <c r="W352" i="18"/>
  <c r="W343" i="6" s="1"/>
  <c r="Q354" i="18"/>
  <c r="V353" i="18"/>
  <c r="I354" i="18"/>
  <c r="L352" i="18"/>
  <c r="V344" i="6" l="1"/>
  <c r="Q355" i="18"/>
  <c r="H353" i="18"/>
  <c r="P353" i="18"/>
  <c r="W353" i="18"/>
  <c r="W344" i="6" s="1"/>
  <c r="V354" i="18"/>
  <c r="I355" i="18"/>
  <c r="V345" i="6" l="1"/>
  <c r="Q356" i="18"/>
  <c r="V355" i="18"/>
  <c r="I356" i="18"/>
  <c r="R353" i="18"/>
  <c r="W354" i="18"/>
  <c r="W345" i="6" s="1"/>
  <c r="J353" i="18"/>
  <c r="V346" i="6" l="1"/>
  <c r="Q357" i="18"/>
  <c r="S353" i="18"/>
  <c r="K353" i="18"/>
  <c r="W355" i="18"/>
  <c r="W346" i="6" s="1"/>
  <c r="V356" i="18"/>
  <c r="I357" i="18"/>
  <c r="V347" i="6" l="1"/>
  <c r="W356" i="18"/>
  <c r="W347" i="6" s="1"/>
  <c r="T353" i="18"/>
  <c r="L353" i="18"/>
  <c r="V357" i="18"/>
  <c r="V348" i="6" l="1"/>
  <c r="P354" i="18"/>
  <c r="H354" i="18"/>
  <c r="W357" i="18"/>
  <c r="W348" i="6" s="1"/>
  <c r="J354" i="18" l="1"/>
  <c r="R354" i="18"/>
  <c r="S354" i="18" l="1"/>
  <c r="K354" i="18"/>
  <c r="T354" i="18" l="1"/>
  <c r="L354" i="18"/>
  <c r="H355" i="18" l="1"/>
  <c r="P355" i="18"/>
  <c r="R355" i="18" l="1"/>
  <c r="J355" i="18"/>
  <c r="S355" i="18" l="1"/>
  <c r="K355" i="18"/>
  <c r="T355" i="18" l="1"/>
  <c r="L355" i="18"/>
  <c r="H356" i="18" l="1"/>
  <c r="P356" i="18"/>
  <c r="R356" i="18" l="1"/>
  <c r="J356" i="18"/>
  <c r="S356" i="18" l="1"/>
  <c r="K356" i="18"/>
  <c r="T356" i="18" l="1"/>
  <c r="L356" i="18"/>
  <c r="H357" i="18" l="1"/>
  <c r="P357" i="18"/>
  <c r="R357" i="18" l="1"/>
  <c r="J357" i="18"/>
  <c r="K357" i="18" l="1"/>
  <c r="S357" i="18"/>
  <c r="L357" i="18" l="1"/>
  <c r="T357" i="18"/>
  <c r="P358" i="18" l="1"/>
  <c r="H358" i="18"/>
  <c r="J358" i="18" l="1"/>
  <c r="I358" i="18"/>
  <c r="R358" i="18"/>
  <c r="Q358" i="18"/>
  <c r="S358" i="18" l="1"/>
  <c r="Q359" i="18"/>
  <c r="K358" i="18"/>
  <c r="V358" i="18"/>
  <c r="V349" i="6" s="1"/>
  <c r="I359" i="18"/>
  <c r="Q360" i="18" l="1"/>
  <c r="W358" i="18"/>
  <c r="W349" i="6" s="1"/>
  <c r="V359" i="18"/>
  <c r="I360" i="18"/>
  <c r="L358" i="18"/>
  <c r="T358" i="18"/>
  <c r="V350" i="6" l="1"/>
  <c r="Q361" i="18"/>
  <c r="P359" i="18"/>
  <c r="V360" i="18"/>
  <c r="I361" i="18"/>
  <c r="W359" i="18"/>
  <c r="W350" i="6" s="1"/>
  <c r="H359" i="18"/>
  <c r="V351" i="6" l="1"/>
  <c r="V361" i="18"/>
  <c r="I362" i="18"/>
  <c r="W360" i="18"/>
  <c r="W351" i="6" s="1"/>
  <c r="Q362" i="18"/>
  <c r="J359" i="18"/>
  <c r="R359" i="18"/>
  <c r="V352" i="6" l="1"/>
  <c r="Q363" i="18"/>
  <c r="W361" i="18"/>
  <c r="W352" i="6" s="1"/>
  <c r="S359" i="18"/>
  <c r="K359" i="18"/>
  <c r="V362" i="18"/>
  <c r="I363" i="18"/>
  <c r="V353" i="6" l="1"/>
  <c r="L359" i="18"/>
  <c r="V363" i="18"/>
  <c r="T359" i="18"/>
  <c r="W362" i="18"/>
  <c r="W353" i="6" s="1"/>
  <c r="V354" i="6" l="1"/>
  <c r="W363" i="18"/>
  <c r="W354" i="6" s="1"/>
  <c r="P360" i="18"/>
  <c r="H360" i="18"/>
  <c r="R360" i="18" l="1"/>
  <c r="J360" i="18"/>
  <c r="K360" i="18" l="1"/>
  <c r="S360" i="18"/>
  <c r="L360" i="18" l="1"/>
  <c r="T360" i="18"/>
  <c r="P361" i="18" l="1"/>
  <c r="H361" i="18"/>
  <c r="J361" i="18" l="1"/>
  <c r="R361" i="18"/>
  <c r="S361" i="18" l="1"/>
  <c r="K361" i="18"/>
  <c r="T361" i="18" l="1"/>
  <c r="L361" i="18"/>
  <c r="H362" i="18" l="1"/>
  <c r="P362" i="18"/>
  <c r="R362" i="18" l="1"/>
  <c r="J362" i="18"/>
  <c r="K362" i="18" l="1"/>
  <c r="S362" i="18"/>
  <c r="L362" i="18" l="1"/>
  <c r="T362" i="18"/>
  <c r="P363" i="18" l="1"/>
  <c r="H363" i="18"/>
  <c r="J363" i="18" l="1"/>
  <c r="R363" i="18"/>
  <c r="K363" i="18" l="1"/>
  <c r="S363" i="18"/>
  <c r="L363" i="18" l="1"/>
  <c r="T363" i="18"/>
  <c r="P364" i="18" l="1"/>
  <c r="H364" i="18"/>
  <c r="J364" i="18" l="1"/>
  <c r="I364" i="18"/>
  <c r="R364" i="18"/>
  <c r="Q364" i="18"/>
  <c r="S364" i="18" l="1"/>
  <c r="Q365" i="18"/>
  <c r="K364" i="18"/>
  <c r="V364" i="18"/>
  <c r="V355" i="6" s="1"/>
  <c r="I365" i="18"/>
  <c r="W364" i="18" l="1"/>
  <c r="W355" i="6" s="1"/>
  <c r="V365" i="18"/>
  <c r="I366" i="18"/>
  <c r="L364" i="18"/>
  <c r="T364" i="18"/>
  <c r="Q366" i="18"/>
  <c r="V356" i="6" l="1"/>
  <c r="Q367" i="18"/>
  <c r="P365" i="18"/>
  <c r="V366" i="18"/>
  <c r="I367" i="18"/>
  <c r="W365" i="18"/>
  <c r="W356" i="6" s="1"/>
  <c r="H365" i="18"/>
  <c r="V357" i="6" l="1"/>
  <c r="V367" i="18"/>
  <c r="I368" i="18"/>
  <c r="W366" i="18"/>
  <c r="W357" i="6" s="1"/>
  <c r="Q368" i="18"/>
  <c r="J365" i="18"/>
  <c r="R365" i="18"/>
  <c r="V358" i="6" l="1"/>
  <c r="Q369" i="18"/>
  <c r="S365" i="18"/>
  <c r="K365" i="18"/>
  <c r="W367" i="18"/>
  <c r="W358" i="6" s="1"/>
  <c r="V368" i="18"/>
  <c r="I369" i="18"/>
  <c r="V359" i="6" l="1"/>
  <c r="W368" i="18"/>
  <c r="W359" i="6" s="1"/>
  <c r="T365" i="18"/>
  <c r="L365" i="18"/>
  <c r="V369" i="18"/>
  <c r="V360" i="6" l="1"/>
  <c r="P366" i="18"/>
  <c r="H366" i="18"/>
  <c r="W369" i="18"/>
  <c r="W360" i="6" s="1"/>
  <c r="J366" i="18" l="1"/>
  <c r="R366" i="18"/>
  <c r="S366" i="18" l="1"/>
  <c r="K366" i="18"/>
  <c r="T366" i="18" l="1"/>
  <c r="L366" i="18"/>
  <c r="H367" i="18" l="1"/>
  <c r="P367" i="18"/>
  <c r="R367" i="18" l="1"/>
  <c r="J367" i="18"/>
  <c r="S367" i="18" l="1"/>
  <c r="K367" i="18"/>
  <c r="T367" i="18" l="1"/>
  <c r="L367" i="18"/>
  <c r="H368" i="18" l="1"/>
  <c r="P368" i="18"/>
  <c r="R368" i="18" l="1"/>
  <c r="J368" i="18"/>
  <c r="K368" i="18" l="1"/>
  <c r="S368" i="18"/>
  <c r="L368" i="18" l="1"/>
  <c r="T368" i="18"/>
  <c r="P369" i="18" l="1"/>
  <c r="H369" i="18"/>
  <c r="J369" i="18" l="1"/>
  <c r="R369" i="18"/>
  <c r="S369" i="18" l="1"/>
  <c r="K369" i="18"/>
  <c r="T369" i="18" l="1"/>
  <c r="L369" i="18"/>
  <c r="H370" i="18" l="1"/>
  <c r="P370" i="18"/>
  <c r="R370" i="18" l="1"/>
  <c r="Q370" i="18"/>
  <c r="J370" i="18"/>
  <c r="I370" i="18"/>
  <c r="K370" i="18" l="1"/>
  <c r="V370" i="18"/>
  <c r="V361" i="6" s="1"/>
  <c r="I371" i="18"/>
  <c r="S370" i="18"/>
  <c r="Q371" i="18"/>
  <c r="T370" i="18" l="1"/>
  <c r="W370" i="18"/>
  <c r="W361" i="6" s="1"/>
  <c r="Q372" i="18"/>
  <c r="V371" i="18"/>
  <c r="I372" i="18"/>
  <c r="L370" i="18"/>
  <c r="V362" i="6" l="1"/>
  <c r="Q373" i="18"/>
  <c r="H371" i="18"/>
  <c r="P371" i="18"/>
  <c r="W371" i="18"/>
  <c r="W362" i="6" s="1"/>
  <c r="V372" i="18"/>
  <c r="I373" i="18"/>
  <c r="V363" i="6" l="1"/>
  <c r="Q374" i="18"/>
  <c r="V373" i="18"/>
  <c r="I374" i="18"/>
  <c r="R371" i="18"/>
  <c r="W372" i="18"/>
  <c r="W363" i="6" s="1"/>
  <c r="J371" i="18"/>
  <c r="V364" i="6" l="1"/>
  <c r="S371" i="18"/>
  <c r="K371" i="18"/>
  <c r="Q375" i="18"/>
  <c r="W373" i="18"/>
  <c r="W364" i="6" s="1"/>
  <c r="V374" i="18"/>
  <c r="I375" i="18"/>
  <c r="V365" i="6" l="1"/>
  <c r="W374" i="18"/>
  <c r="W365" i="6" s="1"/>
  <c r="T371" i="18"/>
  <c r="L371" i="18"/>
  <c r="V375" i="18"/>
  <c r="V366" i="6" l="1"/>
  <c r="P372" i="18"/>
  <c r="H372" i="18"/>
  <c r="W375" i="18"/>
  <c r="W366" i="6" s="1"/>
  <c r="J372" i="18" l="1"/>
  <c r="R372" i="18"/>
  <c r="S372" i="18" l="1"/>
  <c r="K372" i="18"/>
  <c r="T372" i="18" l="1"/>
  <c r="L372" i="18"/>
  <c r="H373" i="18" l="1"/>
  <c r="P373" i="18"/>
  <c r="R373" i="18" l="1"/>
  <c r="J373" i="18"/>
  <c r="K373" i="18" l="1"/>
  <c r="S373" i="18"/>
  <c r="L373" i="18" l="1"/>
  <c r="T373" i="18"/>
  <c r="P374" i="18" l="1"/>
  <c r="H374" i="18"/>
  <c r="J374" i="18" l="1"/>
  <c r="R374" i="18"/>
  <c r="K374" i="18" l="1"/>
  <c r="S374" i="18"/>
  <c r="L374" i="18" l="1"/>
  <c r="T374" i="18"/>
  <c r="P375" i="18" l="1"/>
  <c r="H375" i="18"/>
  <c r="J375" i="18" l="1"/>
  <c r="R375" i="18"/>
  <c r="S375" i="18" l="1"/>
  <c r="K375" i="18"/>
  <c r="T375" i="18" l="1"/>
  <c r="L375" i="18"/>
  <c r="H376" i="18" l="1"/>
  <c r="P376" i="18"/>
  <c r="R376" i="18" l="1"/>
  <c r="Q376" i="18"/>
  <c r="J376" i="18"/>
  <c r="I376" i="18"/>
  <c r="K376" i="18" l="1"/>
  <c r="V376" i="18"/>
  <c r="V367" i="6" s="1"/>
  <c r="I377" i="18"/>
  <c r="S376" i="18"/>
  <c r="Q377" i="18"/>
  <c r="T376" i="18" l="1"/>
  <c r="W376" i="18"/>
  <c r="W367" i="6" s="1"/>
  <c r="Q378" i="18"/>
  <c r="V377" i="18"/>
  <c r="I378" i="18"/>
  <c r="L376" i="18"/>
  <c r="V368" i="6" l="1"/>
  <c r="Q379" i="18"/>
  <c r="H377" i="18"/>
  <c r="P377" i="18"/>
  <c r="W377" i="18"/>
  <c r="W368" i="6" s="1"/>
  <c r="V378" i="18"/>
  <c r="I379" i="18"/>
  <c r="V369" i="6" l="1"/>
  <c r="Q380" i="18"/>
  <c r="V379" i="18"/>
  <c r="I380" i="18"/>
  <c r="R377" i="18"/>
  <c r="W378" i="18"/>
  <c r="W369" i="6" s="1"/>
  <c r="J377" i="18"/>
  <c r="V370" i="6" l="1"/>
  <c r="Q381" i="18"/>
  <c r="S377" i="18"/>
  <c r="K377" i="18"/>
  <c r="W379" i="18"/>
  <c r="W370" i="6" s="1"/>
  <c r="V380" i="18"/>
  <c r="I381" i="18"/>
  <c r="V371" i="6" l="1"/>
  <c r="W380" i="18"/>
  <c r="W371" i="6" s="1"/>
  <c r="T377" i="18"/>
  <c r="L377" i="18"/>
  <c r="V381" i="18"/>
  <c r="V381" i="6" l="1"/>
  <c r="V372" i="6"/>
  <c r="P378" i="18"/>
  <c r="H378" i="18"/>
  <c r="W381" i="18"/>
  <c r="W372" i="6" s="1"/>
  <c r="J378" i="18" l="1"/>
  <c r="W381" i="6"/>
  <c r="R378" i="18"/>
  <c r="S378" i="18" l="1"/>
  <c r="K378" i="18"/>
  <c r="T378" i="18" l="1"/>
  <c r="L378" i="18"/>
  <c r="H379" i="18" l="1"/>
  <c r="P379" i="18"/>
  <c r="R379" i="18" l="1"/>
  <c r="J379" i="18"/>
  <c r="K379" i="18" l="1"/>
  <c r="S379" i="18"/>
  <c r="L379" i="18" l="1"/>
  <c r="T379" i="18"/>
  <c r="P380" i="18" l="1"/>
  <c r="H380" i="18"/>
  <c r="J380" i="18" l="1"/>
  <c r="R380" i="18"/>
  <c r="S380" i="18" l="1"/>
  <c r="K380" i="18"/>
  <c r="T380" i="18" l="1"/>
  <c r="L380" i="18"/>
  <c r="H381" i="18" l="1"/>
  <c r="P381" i="18"/>
  <c r="R381" i="18" l="1"/>
  <c r="J381" i="18"/>
  <c r="K381" i="18" l="1"/>
  <c r="S381" i="18"/>
  <c r="L381" i="18" l="1"/>
  <c r="T381" i="18"/>
  <c r="P382" i="18" l="1"/>
  <c r="H382" i="18"/>
  <c r="J382" i="18" l="1"/>
  <c r="I382" i="18"/>
  <c r="R382" i="18"/>
  <c r="Q382" i="18"/>
  <c r="S382" i="18" l="1"/>
  <c r="Q383" i="18"/>
  <c r="K382" i="18"/>
  <c r="V382" i="18"/>
  <c r="V373" i="6" s="1"/>
  <c r="I383" i="18"/>
  <c r="Q384" i="18" l="1"/>
  <c r="V382" i="6"/>
  <c r="W382" i="18"/>
  <c r="W373" i="6" s="1"/>
  <c r="V383" i="18"/>
  <c r="I384" i="18"/>
  <c r="L382" i="18"/>
  <c r="T382" i="18"/>
  <c r="Q384" i="6" l="1"/>
  <c r="V383" i="6"/>
  <c r="V374" i="6"/>
  <c r="Q385" i="18"/>
  <c r="P383" i="18"/>
  <c r="V384" i="18"/>
  <c r="I385" i="18"/>
  <c r="W383" i="18"/>
  <c r="W374" i="6" s="1"/>
  <c r="W382" i="6"/>
  <c r="H383" i="18"/>
  <c r="I385" i="6" l="1"/>
  <c r="Q385" i="6"/>
  <c r="V384" i="6"/>
  <c r="V375" i="6"/>
  <c r="V385" i="18"/>
  <c r="I386" i="18"/>
  <c r="W384" i="18"/>
  <c r="W375" i="6" s="1"/>
  <c r="W383" i="6"/>
  <c r="Q386" i="18"/>
  <c r="J383" i="18"/>
  <c r="R383" i="18"/>
  <c r="Q386" i="6" l="1"/>
  <c r="I386" i="6"/>
  <c r="V385" i="6"/>
  <c r="V376" i="6"/>
  <c r="Q387" i="18"/>
  <c r="S383" i="18"/>
  <c r="W385" i="18"/>
  <c r="W376" i="6" s="1"/>
  <c r="W384" i="6"/>
  <c r="K383" i="18"/>
  <c r="V386" i="18"/>
  <c r="V379" i="6" s="1"/>
  <c r="I387" i="18"/>
  <c r="Q387" i="6" l="1"/>
  <c r="I387" i="6"/>
  <c r="V386" i="6"/>
  <c r="V377" i="6"/>
  <c r="V387" i="18"/>
  <c r="I25" i="18"/>
  <c r="G10" i="18" s="1"/>
  <c r="L383" i="18"/>
  <c r="W386" i="18"/>
  <c r="W385" i="6"/>
  <c r="Q25" i="18"/>
  <c r="K10" i="18" s="1"/>
  <c r="T383" i="18"/>
  <c r="V378" i="6" l="1"/>
  <c r="V380" i="6"/>
  <c r="W377" i="6"/>
  <c r="W379" i="6"/>
  <c r="W387" i="18"/>
  <c r="W386" i="6"/>
  <c r="H384" i="18"/>
  <c r="H384" i="6" s="1"/>
  <c r="V23" i="18"/>
  <c r="V25" i="18"/>
  <c r="F11" i="18" s="1"/>
  <c r="V387" i="6"/>
  <c r="P384" i="18"/>
  <c r="F31" i="6" l="1"/>
  <c r="O31" i="6"/>
  <c r="N31" i="6"/>
  <c r="F33" i="6"/>
  <c r="G32" i="6"/>
  <c r="N32" i="6"/>
  <c r="E31" i="6"/>
  <c r="O32" i="6"/>
  <c r="O33" i="6"/>
  <c r="E33" i="6"/>
  <c r="G31" i="6"/>
  <c r="E32" i="6"/>
  <c r="F32" i="6"/>
  <c r="N33" i="6"/>
  <c r="O34" i="6"/>
  <c r="G34" i="6"/>
  <c r="F35" i="6"/>
  <c r="E34" i="6"/>
  <c r="G35" i="6"/>
  <c r="N34" i="6"/>
  <c r="E35" i="6"/>
  <c r="E36" i="6"/>
  <c r="N35" i="6"/>
  <c r="G33" i="6"/>
  <c r="E37" i="6"/>
  <c r="F34" i="6"/>
  <c r="O35" i="6"/>
  <c r="N37" i="6"/>
  <c r="F37" i="6"/>
  <c r="N38" i="6"/>
  <c r="E38" i="6"/>
  <c r="N36" i="6"/>
  <c r="N39" i="6"/>
  <c r="F36" i="6"/>
  <c r="O37" i="6"/>
  <c r="F38" i="6"/>
  <c r="O36" i="6"/>
  <c r="O38" i="6"/>
  <c r="E39" i="6"/>
  <c r="O39" i="6"/>
  <c r="F39" i="6"/>
  <c r="F48" i="6"/>
  <c r="F244" i="6"/>
  <c r="N277" i="6"/>
  <c r="G244" i="6"/>
  <c r="N310" i="6"/>
  <c r="G44" i="6"/>
  <c r="G271" i="6"/>
  <c r="F176" i="6"/>
  <c r="N81" i="6"/>
  <c r="G255" i="6"/>
  <c r="F352" i="6"/>
  <c r="G385" i="6"/>
  <c r="F114" i="6"/>
  <c r="N262" i="6"/>
  <c r="E55" i="6"/>
  <c r="G175" i="6"/>
  <c r="O52" i="6"/>
  <c r="N100" i="6"/>
  <c r="E363" i="6"/>
  <c r="F96" i="6"/>
  <c r="O367" i="6"/>
  <c r="O223" i="6"/>
  <c r="E217" i="6"/>
  <c r="N149" i="6"/>
  <c r="O319" i="6"/>
  <c r="E275" i="6"/>
  <c r="G47" i="6"/>
  <c r="F285" i="6"/>
  <c r="G207" i="6"/>
  <c r="N109" i="6"/>
  <c r="G320" i="6"/>
  <c r="E211" i="6"/>
  <c r="O249" i="6"/>
  <c r="E104" i="6"/>
  <c r="N363" i="6"/>
  <c r="E152" i="6"/>
  <c r="N83" i="6"/>
  <c r="E106" i="6"/>
  <c r="G357" i="6"/>
  <c r="F102" i="6"/>
  <c r="E232" i="6"/>
  <c r="O225" i="6"/>
  <c r="O137" i="6"/>
  <c r="E54" i="6"/>
  <c r="O247" i="6"/>
  <c r="E369" i="6"/>
  <c r="E120" i="6"/>
  <c r="O169" i="6"/>
  <c r="N164" i="6"/>
  <c r="G366" i="6"/>
  <c r="N337" i="6"/>
  <c r="O109" i="6"/>
  <c r="G340" i="6"/>
  <c r="E362" i="6"/>
  <c r="E72" i="6"/>
  <c r="G36" i="6"/>
  <c r="F159" i="6"/>
  <c r="O276" i="6"/>
  <c r="G194" i="6"/>
  <c r="F336" i="6"/>
  <c r="N374" i="6"/>
  <c r="G319" i="6"/>
  <c r="O286" i="6"/>
  <c r="F306" i="6"/>
  <c r="E235" i="6"/>
  <c r="O238" i="6"/>
  <c r="G129" i="6"/>
  <c r="O140" i="6"/>
  <c r="N192" i="6"/>
  <c r="O94" i="6"/>
  <c r="F272" i="6"/>
  <c r="F281" i="6"/>
  <c r="G262" i="6"/>
  <c r="N56" i="6"/>
  <c r="G280" i="6"/>
  <c r="O305" i="6"/>
  <c r="O309" i="6"/>
  <c r="G112" i="6"/>
  <c r="F73" i="6"/>
  <c r="O91" i="6"/>
  <c r="F113" i="6"/>
  <c r="N377" i="6"/>
  <c r="E157" i="6"/>
  <c r="O372" i="6"/>
  <c r="G224" i="6"/>
  <c r="N171" i="6"/>
  <c r="F153" i="6"/>
  <c r="G54" i="6"/>
  <c r="O168" i="6"/>
  <c r="O110" i="6"/>
  <c r="N365" i="6"/>
  <c r="E317" i="6"/>
  <c r="N107" i="6"/>
  <c r="O97" i="6"/>
  <c r="N339" i="6"/>
  <c r="O344" i="6"/>
  <c r="F271" i="6"/>
  <c r="G101" i="6"/>
  <c r="E200" i="6"/>
  <c r="O46" i="6"/>
  <c r="G84" i="6"/>
  <c r="N214" i="6"/>
  <c r="G81" i="6"/>
  <c r="E257" i="6"/>
  <c r="N230" i="6"/>
  <c r="O271" i="6"/>
  <c r="G258" i="6"/>
  <c r="O243" i="6"/>
  <c r="E212" i="6"/>
  <c r="O76" i="6"/>
  <c r="O136" i="6"/>
  <c r="G351" i="6"/>
  <c r="E139" i="6"/>
  <c r="G272" i="6"/>
  <c r="O310" i="6"/>
  <c r="F349" i="6"/>
  <c r="F139" i="6"/>
  <c r="G367" i="6"/>
  <c r="F320" i="6"/>
  <c r="E168" i="6"/>
  <c r="F302" i="6"/>
  <c r="F74" i="6"/>
  <c r="G95" i="6"/>
  <c r="G138" i="6"/>
  <c r="E234" i="6"/>
  <c r="N246" i="6"/>
  <c r="E86" i="6"/>
  <c r="F160" i="6"/>
  <c r="O200" i="6"/>
  <c r="E162" i="6"/>
  <c r="O268" i="6"/>
  <c r="F214" i="6"/>
  <c r="F169" i="6"/>
  <c r="F305" i="6"/>
  <c r="O48" i="6"/>
  <c r="E202" i="6"/>
  <c r="E87" i="6"/>
  <c r="N380" i="6"/>
  <c r="N124" i="6"/>
  <c r="F112" i="6"/>
  <c r="N60" i="6"/>
  <c r="F303" i="6"/>
  <c r="N74" i="6"/>
  <c r="F304" i="6"/>
  <c r="N134" i="6"/>
  <c r="O270" i="6"/>
  <c r="E339" i="6"/>
  <c r="E332" i="6"/>
  <c r="G287" i="6"/>
  <c r="F262" i="6"/>
  <c r="G45" i="6"/>
  <c r="F288" i="6"/>
  <c r="F190" i="6"/>
  <c r="E78" i="6"/>
  <c r="N51" i="6"/>
  <c r="N384" i="6"/>
  <c r="N342" i="6"/>
  <c r="O142" i="6"/>
  <c r="N311" i="6"/>
  <c r="N118" i="6"/>
  <c r="O62" i="6"/>
  <c r="E59" i="6"/>
  <c r="N209" i="6"/>
  <c r="E147" i="6"/>
  <c r="N77" i="6"/>
  <c r="E184" i="6"/>
  <c r="O314" i="6"/>
  <c r="O212" i="6"/>
  <c r="O346" i="6"/>
  <c r="G282" i="6"/>
  <c r="N253" i="6"/>
  <c r="G197" i="6"/>
  <c r="E77" i="6"/>
  <c r="N125" i="6"/>
  <c r="O78" i="6"/>
  <c r="F186" i="6"/>
  <c r="N96" i="6"/>
  <c r="G337" i="6"/>
  <c r="G66" i="6"/>
  <c r="O334" i="6"/>
  <c r="O368" i="6"/>
  <c r="E287" i="6"/>
  <c r="G214" i="6"/>
  <c r="O383" i="6"/>
  <c r="E151" i="6"/>
  <c r="N235" i="6"/>
  <c r="F383" i="6"/>
  <c r="F127" i="6"/>
  <c r="G386" i="6"/>
  <c r="N72" i="6"/>
  <c r="G252" i="6"/>
  <c r="N167" i="6"/>
  <c r="E343" i="6"/>
  <c r="G225" i="6"/>
  <c r="E298" i="6"/>
  <c r="F224" i="6"/>
  <c r="E201" i="6"/>
  <c r="F227" i="6"/>
  <c r="F158" i="6"/>
  <c r="N323" i="6"/>
  <c r="F211" i="6"/>
  <c r="N198" i="6"/>
  <c r="N294" i="6"/>
  <c r="G234" i="6"/>
  <c r="N140" i="6"/>
  <c r="O222" i="6"/>
  <c r="G344" i="6"/>
  <c r="F135" i="6"/>
  <c r="O342" i="6"/>
  <c r="F101" i="6"/>
  <c r="E129" i="6"/>
  <c r="G239" i="6"/>
  <c r="N195" i="6"/>
  <c r="O183" i="6"/>
  <c r="E330" i="6"/>
  <c r="N228" i="6"/>
  <c r="O175" i="6"/>
  <c r="E284" i="6"/>
  <c r="G79" i="6"/>
  <c r="F256" i="6"/>
  <c r="E378" i="6"/>
  <c r="N183" i="6"/>
  <c r="N166" i="6"/>
  <c r="G173" i="6"/>
  <c r="G191" i="6"/>
  <c r="O287" i="6"/>
  <c r="F368" i="6"/>
  <c r="O322" i="6"/>
  <c r="N358" i="6"/>
  <c r="F357" i="6"/>
  <c r="G186" i="6"/>
  <c r="F277" i="6"/>
  <c r="N143" i="6"/>
  <c r="E253" i="6"/>
  <c r="E71" i="6"/>
  <c r="G223" i="6"/>
  <c r="G158" i="6"/>
  <c r="F299" i="6"/>
  <c r="N40" i="6"/>
  <c r="F208" i="6"/>
  <c r="N280" i="6"/>
  <c r="F129" i="6"/>
  <c r="O196" i="6"/>
  <c r="G348" i="6"/>
  <c r="E185" i="6"/>
  <c r="N326" i="6"/>
  <c r="F199" i="6"/>
  <c r="F192" i="6"/>
  <c r="E314" i="6"/>
  <c r="O330" i="6"/>
  <c r="G281" i="6"/>
  <c r="O303" i="6"/>
  <c r="F310" i="6"/>
  <c r="O254" i="6"/>
  <c r="G196" i="6"/>
  <c r="F80" i="6"/>
  <c r="F381" i="6"/>
  <c r="N168" i="6"/>
  <c r="E359" i="6"/>
  <c r="G322" i="6"/>
  <c r="E117" i="6"/>
  <c r="G177" i="6"/>
  <c r="F178" i="6"/>
  <c r="E88" i="6"/>
  <c r="N211" i="6"/>
  <c r="N99" i="6"/>
  <c r="G216" i="6"/>
  <c r="N256" i="6"/>
  <c r="F182" i="6"/>
  <c r="E228" i="6"/>
  <c r="E218" i="6"/>
  <c r="O239" i="6"/>
  <c r="O195" i="6"/>
  <c r="G121" i="6"/>
  <c r="O158" i="6"/>
  <c r="F50" i="6"/>
  <c r="O245" i="6"/>
  <c r="N52" i="6"/>
  <c r="N320" i="6"/>
  <c r="O289" i="6"/>
  <c r="E161" i="6"/>
  <c r="E56" i="6"/>
  <c r="N42" i="6"/>
  <c r="O366" i="6"/>
  <c r="N67" i="6"/>
  <c r="F266" i="6"/>
  <c r="O161" i="6"/>
  <c r="F261" i="6"/>
  <c r="O335" i="6"/>
  <c r="F329" i="6"/>
  <c r="N353" i="6"/>
  <c r="N225" i="6"/>
  <c r="O362" i="6"/>
  <c r="N213" i="6"/>
  <c r="F362" i="6"/>
  <c r="E229" i="6"/>
  <c r="O351" i="6"/>
  <c r="O190" i="6"/>
  <c r="F59" i="6"/>
  <c r="O93" i="6"/>
  <c r="G303" i="6"/>
  <c r="F206" i="6"/>
  <c r="G109" i="6"/>
  <c r="E183" i="6"/>
  <c r="E372" i="6"/>
  <c r="N207" i="6"/>
  <c r="F282" i="6"/>
  <c r="F110" i="6"/>
  <c r="N252" i="6"/>
  <c r="E159" i="6"/>
  <c r="O206" i="6"/>
  <c r="F240" i="6"/>
  <c r="N341" i="6"/>
  <c r="G169" i="6"/>
  <c r="G152" i="6"/>
  <c r="E136" i="6"/>
  <c r="N268" i="6"/>
  <c r="F263" i="6"/>
  <c r="E337" i="6"/>
  <c r="G301" i="6"/>
  <c r="F327" i="6"/>
  <c r="O125" i="6"/>
  <c r="N80" i="6"/>
  <c r="G64" i="6"/>
  <c r="E245" i="6"/>
  <c r="G140" i="6"/>
  <c r="E316" i="6"/>
  <c r="O301" i="6"/>
  <c r="O119" i="6"/>
  <c r="F242" i="6"/>
  <c r="E367" i="6"/>
  <c r="E273" i="6"/>
  <c r="E266" i="6"/>
  <c r="F373" i="6"/>
  <c r="O280" i="6"/>
  <c r="F43" i="6"/>
  <c r="E320" i="6"/>
  <c r="G149" i="6"/>
  <c r="G377" i="6"/>
  <c r="N335" i="6"/>
  <c r="G254" i="6"/>
  <c r="E125" i="6"/>
  <c r="F128" i="6"/>
  <c r="G92" i="6"/>
  <c r="N102" i="6"/>
  <c r="E303" i="6"/>
  <c r="G292" i="6"/>
  <c r="O365" i="6"/>
  <c r="E277" i="6"/>
  <c r="E276" i="6"/>
  <c r="G166" i="6"/>
  <c r="E250" i="6"/>
  <c r="G88" i="6"/>
  <c r="F71" i="6"/>
  <c r="E43" i="6"/>
  <c r="G63" i="6"/>
  <c r="F221" i="6"/>
  <c r="F166" i="6"/>
  <c r="N356" i="6"/>
  <c r="F75" i="6"/>
  <c r="N271" i="6"/>
  <c r="G368" i="6"/>
  <c r="G237" i="6"/>
  <c r="E57" i="6"/>
  <c r="O55" i="6"/>
  <c r="O43" i="6"/>
  <c r="N152" i="6"/>
  <c r="G130" i="6"/>
  <c r="E296" i="6"/>
  <c r="O338" i="6"/>
  <c r="O51" i="6"/>
  <c r="E82" i="6"/>
  <c r="O358" i="6"/>
  <c r="F99" i="6"/>
  <c r="N113" i="6"/>
  <c r="E240" i="6"/>
  <c r="O336" i="6"/>
  <c r="E84" i="6"/>
  <c r="F312" i="6"/>
  <c r="F87" i="6"/>
  <c r="N260" i="6"/>
  <c r="E263" i="6"/>
  <c r="F359" i="6"/>
  <c r="N305" i="6"/>
  <c r="G90" i="6"/>
  <c r="E103" i="6"/>
  <c r="E286" i="6"/>
  <c r="O135" i="6"/>
  <c r="G248" i="6"/>
  <c r="O155" i="6"/>
  <c r="G251" i="6"/>
  <c r="G126" i="6"/>
  <c r="E270" i="6"/>
  <c r="N244" i="6"/>
  <c r="E66" i="6"/>
  <c r="O138" i="6"/>
  <c r="G376" i="6"/>
  <c r="N204" i="6"/>
  <c r="O332" i="6"/>
  <c r="O86" i="6"/>
  <c r="F170" i="6"/>
  <c r="E145" i="6"/>
  <c r="E269" i="6"/>
  <c r="G55" i="6"/>
  <c r="O300" i="6"/>
  <c r="G75" i="6"/>
  <c r="E197" i="6"/>
  <c r="G151" i="6"/>
  <c r="F269" i="6"/>
  <c r="N127" i="6"/>
  <c r="O103" i="6"/>
  <c r="G41" i="6"/>
  <c r="N346" i="6"/>
  <c r="N269" i="6"/>
  <c r="G221" i="6"/>
  <c r="G70" i="6"/>
  <c r="E49" i="6"/>
  <c r="G57" i="6"/>
  <c r="G77" i="6"/>
  <c r="E278" i="6"/>
  <c r="O257" i="6"/>
  <c r="F334" i="6"/>
  <c r="N372" i="6"/>
  <c r="F106" i="6"/>
  <c r="E267" i="6"/>
  <c r="F82" i="6"/>
  <c r="O149" i="6"/>
  <c r="F185" i="6"/>
  <c r="F167" i="6"/>
  <c r="G114" i="6"/>
  <c r="O193" i="6"/>
  <c r="F181" i="6"/>
  <c r="G38" i="6"/>
  <c r="E153" i="6"/>
  <c r="O256" i="6"/>
  <c r="O350" i="6"/>
  <c r="N331" i="6"/>
  <c r="E140" i="6"/>
  <c r="F241" i="6"/>
  <c r="O153" i="6"/>
  <c r="N47" i="6"/>
  <c r="E172" i="6"/>
  <c r="F116" i="6"/>
  <c r="G312" i="6"/>
  <c r="F297" i="6"/>
  <c r="G52" i="6"/>
  <c r="O156" i="6"/>
  <c r="G107" i="6"/>
  <c r="G164" i="6"/>
  <c r="F342" i="6"/>
  <c r="F360" i="6"/>
  <c r="G257" i="6"/>
  <c r="N61" i="6"/>
  <c r="N86" i="6"/>
  <c r="N224" i="6"/>
  <c r="O227" i="6"/>
  <c r="E95" i="6"/>
  <c r="E280" i="6"/>
  <c r="F85" i="6"/>
  <c r="N378" i="6"/>
  <c r="G89" i="6"/>
  <c r="E294" i="6"/>
  <c r="F218" i="6"/>
  <c r="N68" i="6"/>
  <c r="N210" i="6"/>
  <c r="O255" i="6"/>
  <c r="N290" i="6"/>
  <c r="F369" i="6"/>
  <c r="G46" i="6"/>
  <c r="F246" i="6"/>
  <c r="F319" i="6"/>
  <c r="E281" i="6"/>
  <c r="G132" i="6"/>
  <c r="E75" i="6"/>
  <c r="G228" i="6"/>
  <c r="G283" i="6"/>
  <c r="N53" i="6"/>
  <c r="N180" i="6"/>
  <c r="N237" i="6"/>
  <c r="N150" i="6"/>
  <c r="F239" i="6"/>
  <c r="F379" i="6"/>
  <c r="G329" i="6"/>
  <c r="F370" i="6"/>
  <c r="E181" i="6"/>
  <c r="E381" i="6"/>
  <c r="G383" i="6"/>
  <c r="N278" i="6"/>
  <c r="O217" i="6"/>
  <c r="E40" i="6"/>
  <c r="N249" i="6"/>
  <c r="E268" i="6"/>
  <c r="N313" i="6"/>
  <c r="O64" i="6"/>
  <c r="O386" i="6"/>
  <c r="E346" i="6"/>
  <c r="F348" i="6"/>
  <c r="N59" i="6"/>
  <c r="G317" i="6"/>
  <c r="F378" i="6"/>
  <c r="G205" i="6"/>
  <c r="N259" i="6"/>
  <c r="E380" i="6"/>
  <c r="O348" i="6"/>
  <c r="E279" i="6"/>
  <c r="E101" i="6"/>
  <c r="N382" i="6"/>
  <c r="E354" i="6"/>
  <c r="E299" i="6"/>
  <c r="G76" i="6"/>
  <c r="O384" i="6"/>
  <c r="O381" i="6"/>
  <c r="F372" i="6"/>
  <c r="N282" i="6"/>
  <c r="F56" i="6"/>
  <c r="G387" i="6"/>
  <c r="E180" i="6"/>
  <c r="N78" i="6"/>
  <c r="O154" i="6"/>
  <c r="E355" i="6"/>
  <c r="F196" i="6"/>
  <c r="E351" i="6"/>
  <c r="F146" i="6"/>
  <c r="F344" i="6"/>
  <c r="E348" i="6"/>
  <c r="O114" i="6"/>
  <c r="F311" i="6"/>
  <c r="N242" i="6"/>
  <c r="F100" i="6"/>
  <c r="N308" i="6"/>
  <c r="E310" i="6"/>
  <c r="O57" i="6"/>
  <c r="E198" i="6"/>
  <c r="N163" i="6"/>
  <c r="G295" i="6"/>
  <c r="E347" i="6"/>
  <c r="O129" i="6"/>
  <c r="N222" i="6"/>
  <c r="N64" i="6"/>
  <c r="F276" i="6"/>
  <c r="N317" i="6"/>
  <c r="G380" i="6"/>
  <c r="N263" i="6"/>
  <c r="N359" i="6"/>
  <c r="N255" i="6"/>
  <c r="O355" i="6"/>
  <c r="E220" i="6"/>
  <c r="F207" i="6"/>
  <c r="E132" i="6"/>
  <c r="O127" i="6"/>
  <c r="O320" i="6"/>
  <c r="G334" i="6"/>
  <c r="G42" i="6"/>
  <c r="E169" i="6"/>
  <c r="E134" i="6"/>
  <c r="O117" i="6"/>
  <c r="N187" i="6"/>
  <c r="F278" i="6"/>
  <c r="F223" i="6"/>
  <c r="F335" i="6"/>
  <c r="E96" i="6"/>
  <c r="N266" i="6"/>
  <c r="O83" i="6"/>
  <c r="E342" i="6"/>
  <c r="E312" i="6"/>
  <c r="N70" i="6"/>
  <c r="O282" i="6"/>
  <c r="G247" i="6"/>
  <c r="E356" i="6"/>
  <c r="G58" i="6"/>
  <c r="N87" i="6"/>
  <c r="E241" i="6"/>
  <c r="N66" i="6"/>
  <c r="F51" i="6"/>
  <c r="O274" i="6"/>
  <c r="F222" i="6"/>
  <c r="E194" i="6"/>
  <c r="F201" i="6"/>
  <c r="O244" i="6"/>
  <c r="E216" i="6"/>
  <c r="F253" i="6"/>
  <c r="E352" i="6"/>
  <c r="O134" i="6"/>
  <c r="G145" i="6"/>
  <c r="G135" i="6"/>
  <c r="N54" i="6"/>
  <c r="G249" i="6"/>
  <c r="O316" i="6"/>
  <c r="E65" i="6"/>
  <c r="N304" i="6"/>
  <c r="E379" i="6"/>
  <c r="G192" i="6"/>
  <c r="N88" i="6"/>
  <c r="O294" i="6"/>
  <c r="E176" i="6"/>
  <c r="N199" i="6"/>
  <c r="O339" i="6"/>
  <c r="O354" i="6"/>
  <c r="O67" i="6"/>
  <c r="E179" i="6"/>
  <c r="F54" i="6"/>
  <c r="F202" i="6"/>
  <c r="N221" i="6"/>
  <c r="E177" i="6"/>
  <c r="E382" i="6"/>
  <c r="G364" i="6"/>
  <c r="F177" i="6"/>
  <c r="G291" i="6"/>
  <c r="N338" i="6"/>
  <c r="G59" i="6"/>
  <c r="G119" i="6"/>
  <c r="G48" i="6"/>
  <c r="E58" i="6"/>
  <c r="N321" i="6"/>
  <c r="O363" i="6"/>
  <c r="G62" i="6"/>
  <c r="F321" i="6"/>
  <c r="E196" i="6"/>
  <c r="O337" i="6"/>
  <c r="N250" i="6"/>
  <c r="N223" i="6"/>
  <c r="E307" i="6"/>
  <c r="N144" i="6"/>
  <c r="N306" i="6"/>
  <c r="G358" i="6"/>
  <c r="G299" i="6"/>
  <c r="E338" i="6"/>
  <c r="E262" i="6"/>
  <c r="N298" i="6"/>
  <c r="G323" i="6"/>
  <c r="E370" i="6"/>
  <c r="N324" i="6"/>
  <c r="N45" i="6"/>
  <c r="G85" i="6"/>
  <c r="F189" i="6"/>
  <c r="F168" i="6"/>
  <c r="E60" i="6"/>
  <c r="N98" i="6"/>
  <c r="F345" i="6"/>
  <c r="N295" i="6"/>
  <c r="G365" i="6"/>
  <c r="G53" i="6"/>
  <c r="G73" i="6"/>
  <c r="F144" i="6"/>
  <c r="O61" i="6"/>
  <c r="N381" i="6"/>
  <c r="O173" i="6"/>
  <c r="N136" i="6"/>
  <c r="G180" i="6"/>
  <c r="F154" i="6"/>
  <c r="N212" i="6"/>
  <c r="N373" i="6"/>
  <c r="N226" i="6"/>
  <c r="O50" i="6"/>
  <c r="E165" i="6"/>
  <c r="E188" i="6"/>
  <c r="N104" i="6"/>
  <c r="O211" i="6"/>
  <c r="E100" i="6"/>
  <c r="G156" i="6"/>
  <c r="F300" i="6"/>
  <c r="N44" i="6"/>
  <c r="O152" i="6"/>
  <c r="E227" i="6"/>
  <c r="F44" i="6"/>
  <c r="E215" i="6"/>
  <c r="N203" i="6"/>
  <c r="N90" i="6"/>
  <c r="N319" i="6"/>
  <c r="N383" i="6"/>
  <c r="F380" i="6"/>
  <c r="G308" i="6"/>
  <c r="F283" i="6"/>
  <c r="O102" i="6"/>
  <c r="F187" i="6"/>
  <c r="N274" i="6"/>
  <c r="F57" i="6"/>
  <c r="E158" i="6"/>
  <c r="G318" i="6"/>
  <c r="G373" i="6"/>
  <c r="E199" i="6"/>
  <c r="O224" i="6"/>
  <c r="E295" i="6"/>
  <c r="N114" i="6"/>
  <c r="E67" i="6"/>
  <c r="E309" i="6"/>
  <c r="O285" i="6"/>
  <c r="F151" i="6"/>
  <c r="G161" i="6"/>
  <c r="N258" i="6"/>
  <c r="G86" i="6"/>
  <c r="N257" i="6"/>
  <c r="E83" i="6"/>
  <c r="O308" i="6"/>
  <c r="F314" i="6"/>
  <c r="G250" i="6"/>
  <c r="F162" i="6"/>
  <c r="O248" i="6"/>
  <c r="F193" i="6"/>
  <c r="G384" i="6"/>
  <c r="O216" i="6"/>
  <c r="O123" i="6"/>
  <c r="F268" i="6"/>
  <c r="F46" i="6"/>
  <c r="F260" i="6"/>
  <c r="N153" i="6"/>
  <c r="E345" i="6"/>
  <c r="O106" i="6"/>
  <c r="G83" i="6"/>
  <c r="F228" i="6"/>
  <c r="O121" i="6"/>
  <c r="G274" i="6"/>
  <c r="F250" i="6"/>
  <c r="F258" i="6"/>
  <c r="N301" i="6"/>
  <c r="E63" i="6"/>
  <c r="F68" i="6"/>
  <c r="E246" i="6"/>
  <c r="O281" i="6"/>
  <c r="F323" i="6"/>
  <c r="E131" i="6"/>
  <c r="N181" i="6"/>
  <c r="E107" i="6"/>
  <c r="F184" i="6"/>
  <c r="G118" i="6"/>
  <c r="N151" i="6"/>
  <c r="G204" i="6"/>
  <c r="G97" i="6"/>
  <c r="N135" i="6"/>
  <c r="G208" i="6"/>
  <c r="N336" i="6"/>
  <c r="E365" i="6"/>
  <c r="O360" i="6"/>
  <c r="N176" i="6"/>
  <c r="N148" i="6"/>
  <c r="G338" i="6"/>
  <c r="N340" i="6"/>
  <c r="O150" i="6"/>
  <c r="G65" i="6"/>
  <c r="G67" i="6"/>
  <c r="O81" i="6"/>
  <c r="N132" i="6"/>
  <c r="N251" i="6"/>
  <c r="F219" i="6"/>
  <c r="G286" i="6"/>
  <c r="F115" i="6"/>
  <c r="F119" i="6"/>
  <c r="N169" i="6"/>
  <c r="O361" i="6"/>
  <c r="F353" i="6"/>
  <c r="E99" i="6"/>
  <c r="E138" i="6"/>
  <c r="G110" i="6"/>
  <c r="G111" i="6"/>
  <c r="F64" i="6"/>
  <c r="N128" i="6"/>
  <c r="O126" i="6"/>
  <c r="O99" i="6"/>
  <c r="F157" i="6"/>
  <c r="O165" i="6"/>
  <c r="G127" i="6"/>
  <c r="F358" i="6"/>
  <c r="G330" i="6"/>
  <c r="O376" i="6"/>
  <c r="O379" i="6"/>
  <c r="O177" i="6"/>
  <c r="O347" i="6"/>
  <c r="G210" i="6"/>
  <c r="N316" i="6"/>
  <c r="F53" i="6"/>
  <c r="O292" i="6"/>
  <c r="N110" i="6"/>
  <c r="G179" i="6"/>
  <c r="O273" i="6"/>
  <c r="O133" i="6"/>
  <c r="O293" i="6"/>
  <c r="O258" i="6"/>
  <c r="N343" i="6"/>
  <c r="E142" i="6"/>
  <c r="E160" i="6"/>
  <c r="E102" i="6"/>
  <c r="E327" i="6"/>
  <c r="N58" i="6"/>
  <c r="F179" i="6"/>
  <c r="O371" i="6"/>
  <c r="G246" i="6"/>
  <c r="E300" i="6"/>
  <c r="N272" i="6"/>
  <c r="O79" i="6"/>
  <c r="F364" i="6"/>
  <c r="F45" i="6"/>
  <c r="E207" i="6"/>
  <c r="N65" i="6"/>
  <c r="E163" i="6"/>
  <c r="G217" i="6"/>
  <c r="E209" i="6"/>
  <c r="N231" i="6"/>
  <c r="N333" i="6"/>
  <c r="F133" i="6"/>
  <c r="G305" i="6"/>
  <c r="O229" i="6"/>
  <c r="F374" i="6"/>
  <c r="O260" i="6"/>
  <c r="O233" i="6"/>
  <c r="F98" i="6"/>
  <c r="E221" i="6"/>
  <c r="F229" i="6"/>
  <c r="O228" i="6"/>
  <c r="E164" i="6"/>
  <c r="N49" i="6"/>
  <c r="N238" i="6"/>
  <c r="O288" i="6"/>
  <c r="E92" i="6"/>
  <c r="G269" i="6"/>
  <c r="G268" i="6"/>
  <c r="F164" i="6"/>
  <c r="O191" i="6"/>
  <c r="E324" i="6"/>
  <c r="N355" i="6"/>
  <c r="F230" i="6"/>
  <c r="O189" i="6"/>
  <c r="F330" i="6"/>
  <c r="G236" i="6"/>
  <c r="O197" i="6"/>
  <c r="O192" i="6"/>
  <c r="F252" i="6"/>
  <c r="O377" i="6"/>
  <c r="O65" i="6"/>
  <c r="F235" i="6"/>
  <c r="O349" i="6"/>
  <c r="G302" i="6"/>
  <c r="O352" i="6"/>
  <c r="O207" i="6"/>
  <c r="N165" i="6"/>
  <c r="O108" i="6"/>
  <c r="N89" i="6"/>
  <c r="F155" i="6"/>
  <c r="O387" i="6"/>
  <c r="N370" i="6"/>
  <c r="G72" i="6"/>
  <c r="E48" i="6"/>
  <c r="G353" i="6"/>
  <c r="G49" i="6"/>
  <c r="G362" i="6"/>
  <c r="G131" i="6"/>
  <c r="N202" i="6"/>
  <c r="O304" i="6"/>
  <c r="F257" i="6"/>
  <c r="F367" i="6"/>
  <c r="F67" i="6"/>
  <c r="G162" i="6"/>
  <c r="O237" i="6"/>
  <c r="G316" i="6"/>
  <c r="F130" i="6"/>
  <c r="O246" i="6"/>
  <c r="E239" i="6"/>
  <c r="G371" i="6"/>
  <c r="O369" i="6"/>
  <c r="E373" i="6"/>
  <c r="G170" i="6"/>
  <c r="O385" i="6"/>
  <c r="O69" i="6"/>
  <c r="E357" i="6"/>
  <c r="G37" i="6"/>
  <c r="E171" i="6"/>
  <c r="N147" i="6"/>
  <c r="N142" i="6"/>
  <c r="F315" i="6"/>
  <c r="N297" i="6"/>
  <c r="F259" i="6"/>
  <c r="N120" i="6"/>
  <c r="G168" i="6"/>
  <c r="E195" i="6"/>
  <c r="O302" i="6"/>
  <c r="G230" i="6"/>
  <c r="F175" i="6"/>
  <c r="G293" i="6"/>
  <c r="G195" i="6"/>
  <c r="G87" i="6"/>
  <c r="F191" i="6"/>
  <c r="E81" i="6"/>
  <c r="O118" i="6"/>
  <c r="O74" i="6"/>
  <c r="F316" i="6"/>
  <c r="N362" i="6"/>
  <c r="G235" i="6"/>
  <c r="N215" i="6"/>
  <c r="N248" i="6"/>
  <c r="O215" i="6"/>
  <c r="G270" i="6"/>
  <c r="O144" i="6"/>
  <c r="E89" i="6"/>
  <c r="N97" i="6"/>
  <c r="G290" i="6"/>
  <c r="N368" i="6"/>
  <c r="N232" i="6"/>
  <c r="F307" i="6"/>
  <c r="G311" i="6"/>
  <c r="E119" i="6"/>
  <c r="O263" i="6"/>
  <c r="E105" i="6"/>
  <c r="F52" i="6"/>
  <c r="E308" i="6"/>
  <c r="E297" i="6"/>
  <c r="O325" i="6"/>
  <c r="G61" i="6"/>
  <c r="F125" i="6"/>
  <c r="O95" i="6"/>
  <c r="E386" i="6"/>
  <c r="N329" i="6"/>
  <c r="O261" i="6"/>
  <c r="N69" i="6"/>
  <c r="F140" i="6"/>
  <c r="E238" i="6"/>
  <c r="G120" i="6"/>
  <c r="O178" i="6"/>
  <c r="N62" i="6"/>
  <c r="N116" i="6"/>
  <c r="N302" i="6"/>
  <c r="E383" i="6"/>
  <c r="O159" i="6"/>
  <c r="O204" i="6"/>
  <c r="O85" i="6"/>
  <c r="G159" i="6"/>
  <c r="F111" i="6"/>
  <c r="O141" i="6"/>
  <c r="N292" i="6"/>
  <c r="G206" i="6"/>
  <c r="O163" i="6"/>
  <c r="O174" i="6"/>
  <c r="N185" i="6"/>
  <c r="G309" i="6"/>
  <c r="G310" i="6"/>
  <c r="E80" i="6"/>
  <c r="O226" i="6"/>
  <c r="N130" i="6"/>
  <c r="N43" i="6"/>
  <c r="G314" i="6"/>
  <c r="E264" i="6"/>
  <c r="O84" i="6"/>
  <c r="O253" i="6"/>
  <c r="G74" i="6"/>
  <c r="G350" i="6"/>
  <c r="G363" i="6"/>
  <c r="F382" i="6"/>
  <c r="F77" i="6"/>
  <c r="F97" i="6"/>
  <c r="F40" i="6"/>
  <c r="G147" i="6"/>
  <c r="O311" i="6"/>
  <c r="G374" i="6"/>
  <c r="E130" i="6"/>
  <c r="O111" i="6"/>
  <c r="E274" i="6"/>
  <c r="F72" i="6"/>
  <c r="N243" i="6"/>
  <c r="F70" i="6"/>
  <c r="E222" i="6"/>
  <c r="O179" i="6"/>
  <c r="F108" i="6"/>
  <c r="F284" i="6"/>
  <c r="F86" i="6"/>
  <c r="G285" i="6"/>
  <c r="E321" i="6"/>
  <c r="F251" i="6"/>
  <c r="E283" i="6"/>
  <c r="G324" i="6"/>
  <c r="O143" i="6"/>
  <c r="F61" i="6"/>
  <c r="G241" i="6"/>
  <c r="G226" i="6"/>
  <c r="G91" i="6"/>
  <c r="F346" i="6"/>
  <c r="G122" i="6"/>
  <c r="F124" i="6"/>
  <c r="G279" i="6"/>
  <c r="G266" i="6"/>
  <c r="N312" i="6"/>
  <c r="N265" i="6"/>
  <c r="F248" i="6"/>
  <c r="E187" i="6"/>
  <c r="N41" i="6"/>
  <c r="N352" i="6"/>
  <c r="G265" i="6"/>
  <c r="O269" i="6"/>
  <c r="E62" i="6"/>
  <c r="O47" i="6"/>
  <c r="E205" i="6"/>
  <c r="N146" i="6"/>
  <c r="G296" i="6"/>
  <c r="O107" i="6"/>
  <c r="F183" i="6"/>
  <c r="N286" i="6"/>
  <c r="G267" i="6"/>
  <c r="E47" i="6"/>
  <c r="F137" i="6"/>
  <c r="N161" i="6"/>
  <c r="F234" i="6"/>
  <c r="F245" i="6"/>
  <c r="F152" i="6"/>
  <c r="N189" i="6"/>
  <c r="O242" i="6"/>
  <c r="O353" i="6"/>
  <c r="N345" i="6"/>
  <c r="F145" i="6"/>
  <c r="O164" i="6"/>
  <c r="N219" i="6"/>
  <c r="F356" i="6"/>
  <c r="N158" i="6"/>
  <c r="G139" i="6"/>
  <c r="O266" i="6"/>
  <c r="E108" i="6"/>
  <c r="F107" i="6"/>
  <c r="F333" i="6"/>
  <c r="G381" i="6"/>
  <c r="G142" i="6"/>
  <c r="O213" i="6"/>
  <c r="G56" i="6"/>
  <c r="G242" i="6"/>
  <c r="O147" i="6"/>
  <c r="F66" i="6"/>
  <c r="F318" i="6"/>
  <c r="E114" i="6"/>
  <c r="E256" i="6"/>
  <c r="G185" i="6"/>
  <c r="E368" i="6"/>
  <c r="F361" i="6"/>
  <c r="G43" i="6"/>
  <c r="O116" i="6"/>
  <c r="E113" i="6"/>
  <c r="F195" i="6"/>
  <c r="O75" i="6"/>
  <c r="O146" i="6"/>
  <c r="O145" i="6"/>
  <c r="E137" i="6"/>
  <c r="N367" i="6"/>
  <c r="O166" i="6"/>
  <c r="E233" i="6"/>
  <c r="O359" i="6"/>
  <c r="N46" i="6"/>
  <c r="E328" i="6"/>
  <c r="O333" i="6"/>
  <c r="F217" i="6"/>
  <c r="G137" i="6"/>
  <c r="E290" i="6"/>
  <c r="F213" i="6"/>
  <c r="G259" i="6"/>
  <c r="E353" i="6"/>
  <c r="O218" i="6"/>
  <c r="E289" i="6"/>
  <c r="G202" i="6"/>
  <c r="N174" i="6"/>
  <c r="E384" i="6"/>
  <c r="O100" i="6"/>
  <c r="O219" i="6"/>
  <c r="O187" i="6"/>
  <c r="F308" i="6"/>
  <c r="O151" i="6"/>
  <c r="O70" i="6"/>
  <c r="G354" i="6"/>
  <c r="E259" i="6"/>
  <c r="F354" i="6"/>
  <c r="N354" i="6"/>
  <c r="G150" i="6"/>
  <c r="F386" i="6"/>
  <c r="E305" i="6"/>
  <c r="G160" i="6"/>
  <c r="O181" i="6"/>
  <c r="N240" i="6"/>
  <c r="G212" i="6"/>
  <c r="N227" i="6"/>
  <c r="G378" i="6"/>
  <c r="O176" i="6"/>
  <c r="G115" i="6"/>
  <c r="O186" i="6"/>
  <c r="G231" i="6"/>
  <c r="E126" i="6"/>
  <c r="E74" i="6"/>
  <c r="G222" i="6"/>
  <c r="G163" i="6"/>
  <c r="O167" i="6"/>
  <c r="E42" i="6"/>
  <c r="N126" i="6"/>
  <c r="F267" i="6"/>
  <c r="E331" i="6"/>
  <c r="F377" i="6"/>
  <c r="F142" i="6"/>
  <c r="F188" i="6"/>
  <c r="O323" i="6"/>
  <c r="O72" i="6"/>
  <c r="N111" i="6"/>
  <c r="E248" i="6"/>
  <c r="N288" i="6"/>
  <c r="G313" i="6"/>
  <c r="G211" i="6"/>
  <c r="E178" i="6"/>
  <c r="N117" i="6"/>
  <c r="E70" i="6"/>
  <c r="N299" i="6"/>
  <c r="N296" i="6"/>
  <c r="F93" i="6"/>
  <c r="E360" i="6"/>
  <c r="F243" i="6"/>
  <c r="O120" i="6"/>
  <c r="E93" i="6"/>
  <c r="E146" i="6"/>
  <c r="N121" i="6"/>
  <c r="F332" i="6"/>
  <c r="F95" i="6"/>
  <c r="N229" i="6"/>
  <c r="O157" i="6"/>
  <c r="F81" i="6"/>
  <c r="F326" i="6"/>
  <c r="O56" i="6"/>
  <c r="N361" i="6"/>
  <c r="N300" i="6"/>
  <c r="O101" i="6"/>
  <c r="E154" i="6"/>
  <c r="E243" i="6"/>
  <c r="F174" i="6"/>
  <c r="O331" i="6"/>
  <c r="N220" i="6"/>
  <c r="E358" i="6"/>
  <c r="G264" i="6"/>
  <c r="E167" i="6"/>
  <c r="G203" i="6"/>
  <c r="E127" i="6"/>
  <c r="O264" i="6"/>
  <c r="N173" i="6"/>
  <c r="O160" i="6"/>
  <c r="O58" i="6"/>
  <c r="O329" i="6"/>
  <c r="E182" i="6"/>
  <c r="N131" i="6"/>
  <c r="N236" i="6"/>
  <c r="O208" i="6"/>
  <c r="E116" i="6"/>
  <c r="F293" i="6"/>
  <c r="N106" i="6"/>
  <c r="E97" i="6"/>
  <c r="O326" i="6"/>
  <c r="F92" i="6"/>
  <c r="N95" i="6"/>
  <c r="N318" i="6"/>
  <c r="F322" i="6"/>
  <c r="E68" i="6"/>
  <c r="O370" i="6"/>
  <c r="F215" i="6"/>
  <c r="E50" i="6"/>
  <c r="G100" i="6"/>
  <c r="F273" i="6"/>
  <c r="N115" i="6"/>
  <c r="E191" i="6"/>
  <c r="E124" i="6"/>
  <c r="O275" i="6"/>
  <c r="E306" i="6"/>
  <c r="E288" i="6"/>
  <c r="N332" i="6"/>
  <c r="G198" i="6"/>
  <c r="G219" i="6"/>
  <c r="E91" i="6"/>
  <c r="N322" i="6"/>
  <c r="N154" i="6"/>
  <c r="F62" i="6"/>
  <c r="O220" i="6"/>
  <c r="E73" i="6"/>
  <c r="N217" i="6"/>
  <c r="F313" i="6"/>
  <c r="G238" i="6"/>
  <c r="E44" i="6"/>
  <c r="N351" i="6"/>
  <c r="F203" i="6"/>
  <c r="F347" i="6"/>
  <c r="G172" i="6"/>
  <c r="F194" i="6"/>
  <c r="N133" i="6"/>
  <c r="F88" i="6"/>
  <c r="O234" i="6"/>
  <c r="G215" i="6"/>
  <c r="O231" i="6"/>
  <c r="G189" i="6"/>
  <c r="O297" i="6"/>
  <c r="E361" i="6"/>
  <c r="N325" i="6"/>
  <c r="F91" i="6"/>
  <c r="E170" i="6"/>
  <c r="E64" i="6"/>
  <c r="E237" i="6"/>
  <c r="G104" i="6"/>
  <c r="O374" i="6"/>
  <c r="N218" i="6"/>
  <c r="N179" i="6"/>
  <c r="E254" i="6"/>
  <c r="F238" i="6"/>
  <c r="E340" i="6"/>
  <c r="N84" i="6"/>
  <c r="G128" i="6"/>
  <c r="F148" i="6"/>
  <c r="F350" i="6"/>
  <c r="E304" i="6"/>
  <c r="N186" i="6"/>
  <c r="F275" i="6"/>
  <c r="E122" i="6"/>
  <c r="O272" i="6"/>
  <c r="O184" i="6"/>
  <c r="G356" i="6"/>
  <c r="E341" i="6"/>
  <c r="N178" i="6"/>
  <c r="G233" i="6"/>
  <c r="O132" i="6"/>
  <c r="N284" i="6"/>
  <c r="G300" i="6"/>
  <c r="O80" i="6"/>
  <c r="E315" i="6"/>
  <c r="E282" i="6"/>
  <c r="G335" i="6"/>
  <c r="N182" i="6"/>
  <c r="G143" i="6"/>
  <c r="E204" i="6"/>
  <c r="F341" i="6"/>
  <c r="O251" i="6"/>
  <c r="E251" i="6"/>
  <c r="O98" i="6"/>
  <c r="N175" i="6"/>
  <c r="F120" i="6"/>
  <c r="F385" i="6"/>
  <c r="O41" i="6"/>
  <c r="O278" i="6"/>
  <c r="E118" i="6"/>
  <c r="O240" i="6"/>
  <c r="O171" i="6"/>
  <c r="N369" i="6"/>
  <c r="G346" i="6"/>
  <c r="O88" i="6"/>
  <c r="O122" i="6"/>
  <c r="N194" i="6"/>
  <c r="E90" i="6"/>
  <c r="F328" i="6"/>
  <c r="G294" i="6"/>
  <c r="G153" i="6"/>
  <c r="E265" i="6"/>
  <c r="O199" i="6"/>
  <c r="N206" i="6"/>
  <c r="G297" i="6"/>
  <c r="O345" i="6"/>
  <c r="F131" i="6"/>
  <c r="G155" i="6"/>
  <c r="E258" i="6"/>
  <c r="E385" i="6"/>
  <c r="E112" i="6"/>
  <c r="N376" i="6"/>
  <c r="O306" i="6"/>
  <c r="E311" i="6"/>
  <c r="N57" i="6"/>
  <c r="G304" i="6"/>
  <c r="N270" i="6"/>
  <c r="F94" i="6"/>
  <c r="F220" i="6"/>
  <c r="N141" i="6"/>
  <c r="O201" i="6"/>
  <c r="O210" i="6"/>
  <c r="O307" i="6"/>
  <c r="F366" i="6"/>
  <c r="E375" i="6"/>
  <c r="E226" i="6"/>
  <c r="F287" i="6"/>
  <c r="N170" i="6"/>
  <c r="F265" i="6"/>
  <c r="F237" i="6"/>
  <c r="E322" i="6"/>
  <c r="F60" i="6"/>
  <c r="F49" i="6"/>
  <c r="N245" i="6"/>
  <c r="E173" i="6"/>
  <c r="N254" i="6"/>
  <c r="G341" i="6"/>
  <c r="O380" i="6"/>
  <c r="O250" i="6"/>
  <c r="O267" i="6"/>
  <c r="O148" i="6"/>
  <c r="E333" i="6"/>
  <c r="N101" i="6"/>
  <c r="F294" i="6"/>
  <c r="F231" i="6"/>
  <c r="N184" i="6"/>
  <c r="E203" i="6"/>
  <c r="O221" i="6"/>
  <c r="G288" i="6"/>
  <c r="F55" i="6"/>
  <c r="N334" i="6"/>
  <c r="G307" i="6"/>
  <c r="O357" i="6"/>
  <c r="E111" i="6"/>
  <c r="O104" i="6"/>
  <c r="E115" i="6"/>
  <c r="O203" i="6"/>
  <c r="O382" i="6"/>
  <c r="O185" i="6"/>
  <c r="N79" i="6"/>
  <c r="N162" i="6"/>
  <c r="G125" i="6"/>
  <c r="O230" i="6"/>
  <c r="G60" i="6"/>
  <c r="E374" i="6"/>
  <c r="F132" i="6"/>
  <c r="G339" i="6"/>
  <c r="F103" i="6"/>
  <c r="O299" i="6"/>
  <c r="O209" i="6"/>
  <c r="E192" i="6"/>
  <c r="O378" i="6"/>
  <c r="O87" i="6"/>
  <c r="O318" i="6"/>
  <c r="E335" i="6"/>
  <c r="G289" i="6"/>
  <c r="O71" i="6"/>
  <c r="G355" i="6"/>
  <c r="N55" i="6"/>
  <c r="E98" i="6"/>
  <c r="N201" i="6"/>
  <c r="F291" i="6"/>
  <c r="N129" i="6"/>
  <c r="O53" i="6"/>
  <c r="O162" i="6"/>
  <c r="F141" i="6"/>
  <c r="O131" i="6"/>
  <c r="O113" i="6"/>
  <c r="G184" i="6"/>
  <c r="F147" i="6"/>
  <c r="F384" i="6"/>
  <c r="N208" i="6"/>
  <c r="N73" i="6"/>
  <c r="O59" i="6"/>
  <c r="F204" i="6"/>
  <c r="F149" i="6"/>
  <c r="N137" i="6"/>
  <c r="N94" i="6"/>
  <c r="E371" i="6"/>
  <c r="N267" i="6"/>
  <c r="F233" i="6"/>
  <c r="E242" i="6"/>
  <c r="O82" i="6"/>
  <c r="N285" i="6"/>
  <c r="N239" i="6"/>
  <c r="E148" i="6"/>
  <c r="F163" i="6"/>
  <c r="N247" i="6"/>
  <c r="O172" i="6"/>
  <c r="O341" i="6"/>
  <c r="E272" i="6"/>
  <c r="O170" i="6"/>
  <c r="G96" i="6"/>
  <c r="E189" i="6"/>
  <c r="F173" i="6"/>
  <c r="G80" i="6"/>
  <c r="F249" i="6"/>
  <c r="E260" i="6"/>
  <c r="E323" i="6"/>
  <c r="F295" i="6"/>
  <c r="G39" i="6"/>
  <c r="F138" i="6"/>
  <c r="N71" i="6"/>
  <c r="N327" i="6"/>
  <c r="E325" i="6"/>
  <c r="G284" i="6"/>
  <c r="F123" i="6"/>
  <c r="F255" i="6"/>
  <c r="N307" i="6"/>
  <c r="O42" i="6"/>
  <c r="F126" i="6"/>
  <c r="N112" i="6"/>
  <c r="E149" i="6"/>
  <c r="N348" i="6"/>
  <c r="N276" i="6"/>
  <c r="G50" i="6"/>
  <c r="G218" i="6"/>
  <c r="F79" i="6"/>
  <c r="G315" i="6"/>
  <c r="G134" i="6"/>
  <c r="G176" i="6"/>
  <c r="F69" i="6"/>
  <c r="F225" i="6"/>
  <c r="F118" i="6"/>
  <c r="G167" i="6"/>
  <c r="G220" i="6"/>
  <c r="G68" i="6"/>
  <c r="N75" i="6"/>
  <c r="E110" i="6"/>
  <c r="N330" i="6"/>
  <c r="N190" i="6"/>
  <c r="F324" i="6"/>
  <c r="F254" i="6"/>
  <c r="E121" i="6"/>
  <c r="O96" i="6"/>
  <c r="E329" i="6"/>
  <c r="F117" i="6"/>
  <c r="E387" i="6"/>
  <c r="N63" i="6"/>
  <c r="E377" i="6"/>
  <c r="G98" i="6"/>
  <c r="O112" i="6"/>
  <c r="F104" i="6"/>
  <c r="E143" i="6"/>
  <c r="F270" i="6"/>
  <c r="E364" i="6"/>
  <c r="F279" i="6"/>
  <c r="F232" i="6"/>
  <c r="O279" i="6"/>
  <c r="G82" i="6"/>
  <c r="G51" i="6"/>
  <c r="O68" i="6"/>
  <c r="G157" i="6"/>
  <c r="G352" i="6"/>
  <c r="G263" i="6"/>
  <c r="F264" i="6"/>
  <c r="G146" i="6"/>
  <c r="O296" i="6"/>
  <c r="O128" i="6"/>
  <c r="N191" i="6"/>
  <c r="G379" i="6"/>
  <c r="G188" i="6"/>
  <c r="F200" i="6"/>
  <c r="N155" i="6"/>
  <c r="F58" i="6"/>
  <c r="G232" i="6"/>
  <c r="G94" i="6"/>
  <c r="O180" i="6"/>
  <c r="F105" i="6"/>
  <c r="O315" i="6"/>
  <c r="G200" i="6"/>
  <c r="N188" i="6"/>
  <c r="N279" i="6"/>
  <c r="O364" i="6"/>
  <c r="O214" i="6"/>
  <c r="N216" i="6"/>
  <c r="O343" i="6"/>
  <c r="E46" i="6"/>
  <c r="E193" i="6"/>
  <c r="F150" i="6"/>
  <c r="G199" i="6"/>
  <c r="E206" i="6"/>
  <c r="G182" i="6"/>
  <c r="G193" i="6"/>
  <c r="G275" i="6"/>
  <c r="N375" i="6"/>
  <c r="G102" i="6"/>
  <c r="G171" i="6"/>
  <c r="E236" i="6"/>
  <c r="O236" i="6"/>
  <c r="G370" i="6"/>
  <c r="G141" i="6"/>
  <c r="F301" i="6"/>
  <c r="G349" i="6"/>
  <c r="N172" i="6"/>
  <c r="E76" i="6"/>
  <c r="G260" i="6"/>
  <c r="O327" i="6"/>
  <c r="G124" i="6"/>
  <c r="G277" i="6"/>
  <c r="N85" i="6"/>
  <c r="G108" i="6"/>
  <c r="O291" i="6"/>
  <c r="F317" i="6"/>
  <c r="F286" i="6"/>
  <c r="G261" i="6"/>
  <c r="F274" i="6"/>
  <c r="N357" i="6"/>
  <c r="E186" i="6"/>
  <c r="F292" i="6"/>
  <c r="O105" i="6"/>
  <c r="N108" i="6"/>
  <c r="E128" i="6"/>
  <c r="F136" i="6"/>
  <c r="N139" i="6"/>
  <c r="N196" i="6"/>
  <c r="G245" i="6"/>
  <c r="E144" i="6"/>
  <c r="E249" i="6"/>
  <c r="G93" i="6"/>
  <c r="N314" i="6"/>
  <c r="O90" i="6"/>
  <c r="F198" i="6"/>
  <c r="G123" i="6"/>
  <c r="O265" i="6"/>
  <c r="N157" i="6"/>
  <c r="E51" i="6"/>
  <c r="O312" i="6"/>
  <c r="N48" i="6"/>
  <c r="G78" i="6"/>
  <c r="G273" i="6"/>
  <c r="G144" i="6"/>
  <c r="F83" i="6"/>
  <c r="F365" i="6"/>
  <c r="O54" i="6"/>
  <c r="N287" i="6"/>
  <c r="G382" i="6"/>
  <c r="F289" i="6"/>
  <c r="F309" i="6"/>
  <c r="O259" i="6"/>
  <c r="O235" i="6"/>
  <c r="E231" i="6"/>
  <c r="E291" i="6"/>
  <c r="N264" i="6"/>
  <c r="E175" i="6"/>
  <c r="G183" i="6"/>
  <c r="N328" i="6"/>
  <c r="N156" i="6"/>
  <c r="F247" i="6"/>
  <c r="G178" i="6"/>
  <c r="E41" i="6"/>
  <c r="F296" i="6"/>
  <c r="O66" i="6"/>
  <c r="N50" i="6"/>
  <c r="G347" i="6"/>
  <c r="O328" i="6"/>
  <c r="E334" i="6"/>
  <c r="N138" i="6"/>
  <c r="E210" i="6"/>
  <c r="G326" i="6"/>
  <c r="N197" i="6"/>
  <c r="N159" i="6"/>
  <c r="E94" i="6"/>
  <c r="E45" i="6"/>
  <c r="G69" i="6"/>
  <c r="N289" i="6"/>
  <c r="E224" i="6"/>
  <c r="F337" i="6"/>
  <c r="F290" i="6"/>
  <c r="F212" i="6"/>
  <c r="G40" i="6"/>
  <c r="G298" i="6"/>
  <c r="N385" i="6"/>
  <c r="F63" i="6"/>
  <c r="E141" i="6"/>
  <c r="N123" i="6"/>
  <c r="G209" i="6"/>
  <c r="G181" i="6"/>
  <c r="O205" i="6"/>
  <c r="F343" i="6"/>
  <c r="G240" i="6"/>
  <c r="E350" i="6"/>
  <c r="O277" i="6"/>
  <c r="E271" i="6"/>
  <c r="O232" i="6"/>
  <c r="F376" i="6"/>
  <c r="G99" i="6"/>
  <c r="O188" i="6"/>
  <c r="F387" i="6"/>
  <c r="G106" i="6"/>
  <c r="E155" i="6"/>
  <c r="F236" i="6"/>
  <c r="G360" i="6"/>
  <c r="F371" i="6"/>
  <c r="N344" i="6"/>
  <c r="O198" i="6"/>
  <c r="F90" i="6"/>
  <c r="F89" i="6"/>
  <c r="N273" i="6"/>
  <c r="N193" i="6"/>
  <c r="E79" i="6"/>
  <c r="F78" i="6"/>
  <c r="G116" i="6"/>
  <c r="F197" i="6"/>
  <c r="G372" i="6"/>
  <c r="E123" i="6"/>
  <c r="G327" i="6"/>
  <c r="E336" i="6"/>
  <c r="N241" i="6"/>
  <c r="G174" i="6"/>
  <c r="N93" i="6"/>
  <c r="E150" i="6"/>
  <c r="F226" i="6"/>
  <c r="O283" i="6"/>
  <c r="E133" i="6"/>
  <c r="G253" i="6"/>
  <c r="N82" i="6"/>
  <c r="F171" i="6"/>
  <c r="F143" i="6"/>
  <c r="G345" i="6"/>
  <c r="F355" i="6"/>
  <c r="G276" i="6"/>
  <c r="O60" i="6"/>
  <c r="E52" i="6"/>
  <c r="G361" i="6"/>
  <c r="N119" i="6"/>
  <c r="F210" i="6"/>
  <c r="F122" i="6"/>
  <c r="O73" i="6"/>
  <c r="N366" i="6"/>
  <c r="G117" i="6"/>
  <c r="F121" i="6"/>
  <c r="N177" i="6"/>
  <c r="N347" i="6"/>
  <c r="F161" i="6"/>
  <c r="N275" i="6"/>
  <c r="G336" i="6"/>
  <c r="O375" i="6"/>
  <c r="G333" i="6"/>
  <c r="O202" i="6"/>
  <c r="E174" i="6"/>
  <c r="G71" i="6"/>
  <c r="N309" i="6"/>
  <c r="G136" i="6"/>
  <c r="F209" i="6"/>
  <c r="F42" i="6"/>
  <c r="N234" i="6"/>
  <c r="O324" i="6"/>
  <c r="N261" i="6"/>
  <c r="F41" i="6"/>
  <c r="N315" i="6"/>
  <c r="F65" i="6"/>
  <c r="N122" i="6"/>
  <c r="N103" i="6"/>
  <c r="E223" i="6"/>
  <c r="N281" i="6"/>
  <c r="N364" i="6"/>
  <c r="N349" i="6"/>
  <c r="E61" i="6"/>
  <c r="E376" i="6"/>
  <c r="G227" i="6"/>
  <c r="E190" i="6"/>
  <c r="G154" i="6"/>
  <c r="G278" i="6"/>
  <c r="O92" i="6"/>
  <c r="O262" i="6"/>
  <c r="E319" i="6"/>
  <c r="G359" i="6"/>
  <c r="N293" i="6"/>
  <c r="E285" i="6"/>
  <c r="E225" i="6"/>
  <c r="G375" i="6"/>
  <c r="G113" i="6"/>
  <c r="O295" i="6"/>
  <c r="G105" i="6"/>
  <c r="E247" i="6"/>
  <c r="F331" i="6"/>
  <c r="O321" i="6"/>
  <c r="O44" i="6"/>
  <c r="E85" i="6"/>
  <c r="F338" i="6"/>
  <c r="G328" i="6"/>
  <c r="G343" i="6"/>
  <c r="E293" i="6"/>
  <c r="F76" i="6"/>
  <c r="E261" i="6"/>
  <c r="N386" i="6"/>
  <c r="O194" i="6"/>
  <c r="F351" i="6"/>
  <c r="O373" i="6"/>
  <c r="F109" i="6"/>
  <c r="O356" i="6"/>
  <c r="O340" i="6"/>
  <c r="E53" i="6"/>
  <c r="E213" i="6"/>
  <c r="G213" i="6"/>
  <c r="N303" i="6"/>
  <c r="F156" i="6"/>
  <c r="G332" i="6"/>
  <c r="F325" i="6"/>
  <c r="N160" i="6"/>
  <c r="G243" i="6"/>
  <c r="O317" i="6"/>
  <c r="E208" i="6"/>
  <c r="G103" i="6"/>
  <c r="E230" i="6"/>
  <c r="G148" i="6"/>
  <c r="N360" i="6"/>
  <c r="N371" i="6"/>
  <c r="F180" i="6"/>
  <c r="O63" i="6"/>
  <c r="E109" i="6"/>
  <c r="F134" i="6"/>
  <c r="O45" i="6"/>
  <c r="O298" i="6"/>
  <c r="O89" i="6"/>
  <c r="N283" i="6"/>
  <c r="N379" i="6"/>
  <c r="F172" i="6"/>
  <c r="E156" i="6"/>
  <c r="G201" i="6"/>
  <c r="N145" i="6"/>
  <c r="F205" i="6"/>
  <c r="E69" i="6"/>
  <c r="N350" i="6"/>
  <c r="F339" i="6"/>
  <c r="F84" i="6"/>
  <c r="N233" i="6"/>
  <c r="N105" i="6"/>
  <c r="F363" i="6"/>
  <c r="G331" i="6"/>
  <c r="G306" i="6"/>
  <c r="G133" i="6"/>
  <c r="O49" i="6"/>
  <c r="N200" i="6"/>
  <c r="G342" i="6"/>
  <c r="E244" i="6"/>
  <c r="F280" i="6"/>
  <c r="N92" i="6"/>
  <c r="O77" i="6"/>
  <c r="E292" i="6"/>
  <c r="E255" i="6"/>
  <c r="E366" i="6"/>
  <c r="E135" i="6"/>
  <c r="O115" i="6"/>
  <c r="N291" i="6"/>
  <c r="O313" i="6"/>
  <c r="G165" i="6"/>
  <c r="E301" i="6"/>
  <c r="F298" i="6"/>
  <c r="G369" i="6"/>
  <c r="G190" i="6"/>
  <c r="O130" i="6"/>
  <c r="O139" i="6"/>
  <c r="N91" i="6"/>
  <c r="E349" i="6"/>
  <c r="F375" i="6"/>
  <c r="E318" i="6"/>
  <c r="F216" i="6"/>
  <c r="G325" i="6"/>
  <c r="O252" i="6"/>
  <c r="E214" i="6"/>
  <c r="G256" i="6"/>
  <c r="N387" i="6"/>
  <c r="N76" i="6"/>
  <c r="E252" i="6"/>
  <c r="E166" i="6"/>
  <c r="G187" i="6"/>
  <c r="F340" i="6"/>
  <c r="O284" i="6"/>
  <c r="O290" i="6"/>
  <c r="O182" i="6"/>
  <c r="E219" i="6"/>
  <c r="O241" i="6"/>
  <c r="E302" i="6"/>
  <c r="N205" i="6"/>
  <c r="E326" i="6"/>
  <c r="E344" i="6"/>
  <c r="E313" i="6"/>
  <c r="F47" i="6"/>
  <c r="G229" i="6"/>
  <c r="O124" i="6"/>
  <c r="O40" i="6"/>
  <c r="F165" i="6"/>
  <c r="G321" i="6"/>
  <c r="W380" i="6"/>
  <c r="B29" i="6"/>
  <c r="C29" i="6" s="1"/>
  <c r="P28" i="6"/>
  <c r="H28" i="6"/>
  <c r="I28" i="6"/>
  <c r="B30" i="6"/>
  <c r="C30" i="6" s="1"/>
  <c r="R28" i="6"/>
  <c r="Q28" i="6"/>
  <c r="V28" i="6"/>
  <c r="J28" i="6"/>
  <c r="I29" i="6"/>
  <c r="V29" i="6"/>
  <c r="I30" i="6"/>
  <c r="S28" i="6"/>
  <c r="K28" i="6"/>
  <c r="Q29" i="6"/>
  <c r="W28" i="6"/>
  <c r="T28" i="6"/>
  <c r="Q30" i="6"/>
  <c r="L28" i="6"/>
  <c r="P29" i="6"/>
  <c r="R29" i="6"/>
  <c r="W29" i="6"/>
  <c r="H29" i="6"/>
  <c r="T29" i="6"/>
  <c r="J29" i="6"/>
  <c r="W30" i="6"/>
  <c r="K29" i="6"/>
  <c r="V30" i="6"/>
  <c r="P30" i="6"/>
  <c r="R30" i="6"/>
  <c r="L29" i="6"/>
  <c r="S29" i="6"/>
  <c r="K30" i="6"/>
  <c r="H30" i="6"/>
  <c r="S30" i="6"/>
  <c r="J30" i="6"/>
  <c r="T30" i="6"/>
  <c r="L30" i="6"/>
  <c r="B41" i="6"/>
  <c r="C41" i="6" s="1"/>
  <c r="B45" i="6"/>
  <c r="C45" i="6" s="1"/>
  <c r="B44" i="6"/>
  <c r="C44" i="6" s="1"/>
  <c r="B47" i="6"/>
  <c r="C47" i="6" s="1"/>
  <c r="B48" i="6"/>
  <c r="C48" i="6" s="1"/>
  <c r="B49" i="6"/>
  <c r="C49" i="6" s="1"/>
  <c r="B51" i="6"/>
  <c r="C51" i="6" s="1"/>
  <c r="B53" i="6"/>
  <c r="C53" i="6" s="1"/>
  <c r="B52" i="6"/>
  <c r="C52" i="6" s="1"/>
  <c r="B54" i="6"/>
  <c r="C54" i="6" s="1"/>
  <c r="B55" i="6"/>
  <c r="C55" i="6" s="1"/>
  <c r="B59" i="6"/>
  <c r="C59" i="6" s="1"/>
  <c r="B60" i="6"/>
  <c r="C60" i="6" s="1"/>
  <c r="B62" i="6"/>
  <c r="C62" i="6" s="1"/>
  <c r="B64" i="6"/>
  <c r="C64" i="6" s="1"/>
  <c r="B66" i="6"/>
  <c r="C66" i="6" s="1"/>
  <c r="B71" i="6"/>
  <c r="C71" i="6" s="1"/>
  <c r="B73" i="6"/>
  <c r="C73" i="6" s="1"/>
  <c r="B75" i="6"/>
  <c r="C75" i="6" s="1"/>
  <c r="B79" i="6"/>
  <c r="C79" i="6" s="1"/>
  <c r="B78" i="6"/>
  <c r="C78" i="6" s="1"/>
  <c r="B80" i="6"/>
  <c r="C80" i="6" s="1"/>
  <c r="B81" i="6"/>
  <c r="C81" i="6" s="1"/>
  <c r="B84" i="6"/>
  <c r="C84" i="6" s="1"/>
  <c r="B83" i="6"/>
  <c r="C83" i="6" s="1"/>
  <c r="B87" i="6"/>
  <c r="C87" i="6" s="1"/>
  <c r="B89" i="6"/>
  <c r="C89" i="6" s="1"/>
  <c r="B90" i="6"/>
  <c r="C90" i="6" s="1"/>
  <c r="B92" i="6"/>
  <c r="C92" i="6" s="1"/>
  <c r="B97" i="6"/>
  <c r="C97" i="6" s="1"/>
  <c r="I41" i="6"/>
  <c r="V42" i="6"/>
  <c r="V41" i="6"/>
  <c r="B99" i="6"/>
  <c r="C99" i="6" s="1"/>
  <c r="Q41" i="6"/>
  <c r="W41" i="6"/>
  <c r="Q42" i="6"/>
  <c r="I42" i="6"/>
  <c r="W42" i="6"/>
  <c r="B103" i="6"/>
  <c r="C103" i="6" s="1"/>
  <c r="B104" i="6"/>
  <c r="C104" i="6" s="1"/>
  <c r="R41" i="6"/>
  <c r="P41" i="6"/>
  <c r="H41" i="6"/>
  <c r="B112" i="6"/>
  <c r="C112" i="6" s="1"/>
  <c r="B109" i="6"/>
  <c r="C109" i="6" s="1"/>
  <c r="K41" i="6"/>
  <c r="B111" i="6"/>
  <c r="C111" i="6" s="1"/>
  <c r="J41" i="6"/>
  <c r="T41" i="6"/>
  <c r="L41" i="6"/>
  <c r="P42" i="6"/>
  <c r="H42" i="6"/>
  <c r="S41" i="6"/>
  <c r="J42" i="6"/>
  <c r="B114" i="6"/>
  <c r="C114" i="6" s="1"/>
  <c r="R42" i="6"/>
  <c r="T42" i="6"/>
  <c r="H43" i="6"/>
  <c r="S42" i="6"/>
  <c r="K42" i="6"/>
  <c r="V44" i="6"/>
  <c r="L42" i="6"/>
  <c r="R43" i="6"/>
  <c r="Q43" i="6"/>
  <c r="Q45" i="6"/>
  <c r="P43" i="6"/>
  <c r="S43" i="6"/>
  <c r="V43" i="6"/>
  <c r="I44" i="6"/>
  <c r="J44" i="6"/>
  <c r="J43" i="6"/>
  <c r="B122" i="6"/>
  <c r="C122" i="6" s="1"/>
  <c r="Q44" i="6"/>
  <c r="I43" i="6"/>
  <c r="I45" i="6"/>
  <c r="V45" i="6"/>
  <c r="Q47" i="6"/>
  <c r="H44" i="6"/>
  <c r="T43" i="6"/>
  <c r="L43" i="6"/>
  <c r="W43" i="6"/>
  <c r="K43" i="6"/>
  <c r="V46" i="6"/>
  <c r="P44" i="6"/>
  <c r="B121" i="6"/>
  <c r="C121" i="6" s="1"/>
  <c r="V48" i="6"/>
  <c r="I46" i="6"/>
  <c r="W44" i="6"/>
  <c r="Q46" i="6"/>
  <c r="B123" i="6"/>
  <c r="C123" i="6" s="1"/>
  <c r="T44" i="6"/>
  <c r="R44" i="6"/>
  <c r="I47" i="6"/>
  <c r="L44" i="6"/>
  <c r="W46" i="6"/>
  <c r="W45" i="6"/>
  <c r="P45" i="6"/>
  <c r="K44" i="6"/>
  <c r="V47" i="6"/>
  <c r="Q48" i="6"/>
  <c r="B125" i="6"/>
  <c r="C125" i="6" s="1"/>
  <c r="S44" i="6"/>
  <c r="I48" i="6"/>
  <c r="W48" i="6"/>
  <c r="H45" i="6"/>
  <c r="K45" i="6"/>
  <c r="S45" i="6"/>
  <c r="B127" i="6"/>
  <c r="C127" i="6" s="1"/>
  <c r="W47" i="6"/>
  <c r="B128" i="6"/>
  <c r="C128" i="6" s="1"/>
  <c r="L45" i="6"/>
  <c r="R45" i="6"/>
  <c r="J45" i="6"/>
  <c r="B129" i="6"/>
  <c r="C129" i="6" s="1"/>
  <c r="T45" i="6"/>
  <c r="R46" i="6"/>
  <c r="K46" i="6"/>
  <c r="H46" i="6"/>
  <c r="P46" i="6"/>
  <c r="J46" i="6"/>
  <c r="P47" i="6"/>
  <c r="S46" i="6"/>
  <c r="J47" i="6"/>
  <c r="H47" i="6"/>
  <c r="L46" i="6"/>
  <c r="T46" i="6"/>
  <c r="R47" i="6"/>
  <c r="B134" i="6"/>
  <c r="C134" i="6" s="1"/>
  <c r="B135" i="6"/>
  <c r="C135" i="6" s="1"/>
  <c r="S47" i="6"/>
  <c r="L47" i="6"/>
  <c r="T47" i="6"/>
  <c r="K47" i="6"/>
  <c r="B138" i="6"/>
  <c r="C138" i="6" s="1"/>
  <c r="H48" i="6"/>
  <c r="P48" i="6"/>
  <c r="R48" i="6"/>
  <c r="J48" i="6"/>
  <c r="K48" i="6"/>
  <c r="S48" i="6"/>
  <c r="B141" i="6"/>
  <c r="C141" i="6" s="1"/>
  <c r="L48" i="6"/>
  <c r="B142" i="6"/>
  <c r="C142" i="6" s="1"/>
  <c r="I49" i="6"/>
  <c r="H49" i="6"/>
  <c r="B140" i="6"/>
  <c r="C140" i="6" s="1"/>
  <c r="R49" i="6"/>
  <c r="T48" i="6"/>
  <c r="J49" i="6"/>
  <c r="V50" i="6"/>
  <c r="P49" i="6"/>
  <c r="Q49" i="6"/>
  <c r="B145" i="6"/>
  <c r="C145" i="6" s="1"/>
  <c r="V49" i="6"/>
  <c r="Q51" i="6"/>
  <c r="W49" i="6"/>
  <c r="I50" i="6"/>
  <c r="B144" i="6"/>
  <c r="C144" i="6" s="1"/>
  <c r="R50" i="6"/>
  <c r="L49" i="6"/>
  <c r="S49" i="6"/>
  <c r="K49" i="6"/>
  <c r="Q50" i="6"/>
  <c r="I51" i="6"/>
  <c r="V51" i="6"/>
  <c r="B143" i="6"/>
  <c r="C143" i="6" s="1"/>
  <c r="T49" i="6"/>
  <c r="W50" i="6"/>
  <c r="B147" i="6"/>
  <c r="C147" i="6" s="1"/>
  <c r="B146" i="6"/>
  <c r="C146" i="6" s="1"/>
  <c r="I52" i="6"/>
  <c r="Q52" i="6"/>
  <c r="H50" i="6"/>
  <c r="V52" i="6"/>
  <c r="W51" i="6"/>
  <c r="I54" i="6"/>
  <c r="V53" i="6"/>
  <c r="I53" i="6"/>
  <c r="S50" i="6"/>
  <c r="Q53" i="6"/>
  <c r="L50" i="6"/>
  <c r="V54" i="6"/>
  <c r="J50" i="6"/>
  <c r="T50" i="6"/>
  <c r="W52" i="6"/>
  <c r="Q54" i="6"/>
  <c r="P50" i="6"/>
  <c r="K50" i="6"/>
  <c r="W54" i="6"/>
  <c r="P51" i="6"/>
  <c r="W53" i="6"/>
  <c r="H51" i="6"/>
  <c r="J51" i="6"/>
  <c r="R51" i="6"/>
  <c r="B152" i="6"/>
  <c r="C152" i="6" s="1"/>
  <c r="B151" i="6"/>
  <c r="C151" i="6" s="1"/>
  <c r="T51" i="6"/>
  <c r="K51" i="6"/>
  <c r="P52" i="6"/>
  <c r="B154" i="6"/>
  <c r="C154" i="6" s="1"/>
  <c r="S51" i="6"/>
  <c r="H52" i="6"/>
  <c r="B153" i="6"/>
  <c r="C153" i="6" s="1"/>
  <c r="L51" i="6"/>
  <c r="B155" i="6"/>
  <c r="C155" i="6" s="1"/>
  <c r="R52" i="6"/>
  <c r="J52" i="6"/>
  <c r="K52" i="6"/>
  <c r="B156" i="6"/>
  <c r="C156" i="6" s="1"/>
  <c r="T52" i="6"/>
  <c r="L52" i="6"/>
  <c r="S52" i="6"/>
  <c r="J53" i="6"/>
  <c r="P53" i="6"/>
  <c r="R53" i="6"/>
  <c r="B159" i="6"/>
  <c r="C159" i="6" s="1"/>
  <c r="K53" i="6"/>
  <c r="T53" i="6"/>
  <c r="H53" i="6"/>
  <c r="S53" i="6"/>
  <c r="H54" i="6"/>
  <c r="L53" i="6"/>
  <c r="P54" i="6"/>
  <c r="R54" i="6"/>
  <c r="S54" i="6"/>
  <c r="K54" i="6"/>
  <c r="J54" i="6"/>
  <c r="L54" i="6"/>
  <c r="T54" i="6"/>
  <c r="B164" i="6"/>
  <c r="C164" i="6" s="1"/>
  <c r="P55" i="6"/>
  <c r="Q55" i="6"/>
  <c r="J55" i="6"/>
  <c r="H55" i="6"/>
  <c r="V55" i="6"/>
  <c r="R55" i="6"/>
  <c r="Q56" i="6"/>
  <c r="S55" i="6"/>
  <c r="I55" i="6"/>
  <c r="W55" i="6"/>
  <c r="R56" i="6"/>
  <c r="I58" i="6"/>
  <c r="P56" i="6"/>
  <c r="I57" i="6"/>
  <c r="I56" i="6"/>
  <c r="V57" i="6"/>
  <c r="W56" i="6"/>
  <c r="K55" i="6"/>
  <c r="V56" i="6"/>
  <c r="Q58" i="6"/>
  <c r="Q59" i="6"/>
  <c r="T55" i="6"/>
  <c r="V58" i="6"/>
  <c r="H56" i="6"/>
  <c r="L55" i="6"/>
  <c r="Q57" i="6"/>
  <c r="K56" i="6"/>
  <c r="Q60" i="6"/>
  <c r="V60" i="6"/>
  <c r="V59" i="6"/>
  <c r="I59" i="6"/>
  <c r="W57" i="6"/>
  <c r="P57" i="6"/>
  <c r="I60" i="6"/>
  <c r="W58" i="6"/>
  <c r="L56" i="6"/>
  <c r="J56" i="6"/>
  <c r="H57" i="6"/>
  <c r="S56" i="6"/>
  <c r="W60" i="6"/>
  <c r="W59" i="6"/>
  <c r="T56" i="6"/>
  <c r="R57" i="6"/>
  <c r="K57" i="6"/>
  <c r="J57" i="6"/>
  <c r="T57" i="6"/>
  <c r="S57" i="6"/>
  <c r="L57" i="6"/>
  <c r="J58" i="6"/>
  <c r="R58" i="6"/>
  <c r="K58" i="6"/>
  <c r="H58" i="6"/>
  <c r="P58" i="6"/>
  <c r="P59" i="6"/>
  <c r="T58" i="6"/>
  <c r="S58" i="6"/>
  <c r="L58" i="6"/>
  <c r="J59" i="6"/>
  <c r="K59" i="6"/>
  <c r="H59" i="6"/>
  <c r="R59" i="6"/>
  <c r="T59" i="6"/>
  <c r="S59" i="6"/>
  <c r="L59" i="6"/>
  <c r="R60" i="6"/>
  <c r="J60" i="6"/>
  <c r="K60" i="6"/>
  <c r="H60" i="6"/>
  <c r="T60" i="6"/>
  <c r="P60" i="6"/>
  <c r="S60" i="6"/>
  <c r="L60" i="6"/>
  <c r="V62" i="6"/>
  <c r="P61" i="6"/>
  <c r="J61" i="6"/>
  <c r="V61" i="6"/>
  <c r="H61" i="6"/>
  <c r="K61" i="6"/>
  <c r="R61" i="6"/>
  <c r="I61" i="6"/>
  <c r="Q63" i="6"/>
  <c r="S61" i="6"/>
  <c r="Q62" i="6"/>
  <c r="Q61" i="6"/>
  <c r="L61" i="6"/>
  <c r="I62" i="6"/>
  <c r="T61" i="6"/>
  <c r="V63" i="6"/>
  <c r="W61" i="6"/>
  <c r="W63" i="6"/>
  <c r="P62" i="6"/>
  <c r="V66" i="6"/>
  <c r="I63" i="6"/>
  <c r="I65" i="6"/>
  <c r="V64" i="6"/>
  <c r="Q65" i="6"/>
  <c r="I66" i="6"/>
  <c r="J62" i="6"/>
  <c r="V65" i="6"/>
  <c r="Q64" i="6"/>
  <c r="W64" i="6"/>
  <c r="H62" i="6"/>
  <c r="I64" i="6"/>
  <c r="W62" i="6"/>
  <c r="S62" i="6"/>
  <c r="Q66" i="6"/>
  <c r="K62" i="6"/>
  <c r="W65" i="6"/>
  <c r="P63" i="6"/>
  <c r="J63" i="6"/>
  <c r="T62" i="6"/>
  <c r="R62" i="6"/>
  <c r="W66" i="6"/>
  <c r="H63" i="6"/>
  <c r="R63" i="6"/>
  <c r="L62" i="6"/>
  <c r="K63" i="6"/>
  <c r="H64" i="6"/>
  <c r="S63" i="6"/>
  <c r="J64" i="6"/>
  <c r="L63" i="6"/>
  <c r="P64" i="6"/>
  <c r="T63" i="6"/>
  <c r="L64" i="6"/>
  <c r="R64" i="6"/>
  <c r="K64" i="6"/>
  <c r="P65" i="6"/>
  <c r="S64" i="6"/>
  <c r="H65" i="6"/>
  <c r="T64" i="6"/>
  <c r="R65" i="6"/>
  <c r="J65" i="6"/>
  <c r="K66" i="6"/>
  <c r="S65" i="6"/>
  <c r="T65" i="6"/>
  <c r="J66" i="6"/>
  <c r="K65" i="6"/>
  <c r="L65" i="6"/>
  <c r="L66" i="6"/>
  <c r="P66" i="6"/>
  <c r="H66" i="6"/>
  <c r="R66" i="6"/>
  <c r="H67" i="6"/>
  <c r="T66" i="6"/>
  <c r="S66" i="6"/>
  <c r="P67" i="6"/>
  <c r="Q67" i="6"/>
  <c r="V68" i="6"/>
  <c r="Q68" i="6"/>
  <c r="I69" i="6"/>
  <c r="K67" i="6"/>
  <c r="I67" i="6"/>
  <c r="J67" i="6"/>
  <c r="L67" i="6"/>
  <c r="I68" i="6"/>
  <c r="Q69" i="6"/>
  <c r="W67" i="6"/>
  <c r="V70" i="6"/>
  <c r="R67" i="6"/>
  <c r="J68" i="6"/>
  <c r="P68" i="6"/>
  <c r="S67" i="6"/>
  <c r="V69" i="6"/>
  <c r="V67" i="6"/>
  <c r="W68" i="6"/>
  <c r="I70" i="6"/>
  <c r="Q70" i="6"/>
  <c r="T67" i="6"/>
  <c r="V71" i="6"/>
  <c r="K68" i="6"/>
  <c r="W69" i="6"/>
  <c r="I71" i="6"/>
  <c r="R68" i="6"/>
  <c r="T68" i="6"/>
  <c r="H68" i="6"/>
  <c r="W72" i="6"/>
  <c r="V72" i="6"/>
  <c r="I72" i="6"/>
  <c r="L68" i="6"/>
  <c r="W70" i="6"/>
  <c r="P69" i="6"/>
  <c r="Q71" i="6"/>
  <c r="Q72" i="6"/>
  <c r="S68" i="6"/>
  <c r="H69" i="6"/>
  <c r="W71" i="6"/>
  <c r="S69" i="6"/>
  <c r="R69" i="6"/>
  <c r="H70" i="6"/>
  <c r="J69" i="6"/>
  <c r="K69" i="6"/>
  <c r="P70" i="6"/>
  <c r="L70" i="6"/>
  <c r="L69" i="6"/>
  <c r="K70" i="6"/>
  <c r="R70" i="6"/>
  <c r="T69" i="6"/>
  <c r="J70" i="6"/>
  <c r="S70" i="6"/>
  <c r="J71" i="6"/>
  <c r="T70" i="6"/>
  <c r="H71" i="6"/>
  <c r="R71" i="6"/>
  <c r="T71" i="6"/>
  <c r="P71" i="6"/>
  <c r="S71" i="6"/>
  <c r="K71" i="6"/>
  <c r="H72" i="6"/>
  <c r="K72" i="6"/>
  <c r="P72" i="6"/>
  <c r="R72" i="6"/>
  <c r="L71" i="6"/>
  <c r="J72" i="6"/>
  <c r="R73" i="6"/>
  <c r="S72" i="6"/>
  <c r="L72" i="6"/>
  <c r="H73" i="6"/>
  <c r="Q74" i="6"/>
  <c r="V73" i="6"/>
  <c r="J73" i="6"/>
  <c r="T72" i="6"/>
  <c r="P73" i="6"/>
  <c r="Q73" i="6"/>
  <c r="V74" i="6"/>
  <c r="W73" i="6"/>
  <c r="I73" i="6"/>
  <c r="V76" i="6"/>
  <c r="V75" i="6"/>
  <c r="K73" i="6"/>
  <c r="P74" i="6"/>
  <c r="Q75" i="6"/>
  <c r="L73" i="6"/>
  <c r="T73" i="6"/>
  <c r="I74" i="6"/>
  <c r="I75" i="6"/>
  <c r="V77" i="6"/>
  <c r="I76" i="6"/>
  <c r="S73" i="6"/>
  <c r="H74" i="6"/>
  <c r="V78" i="6"/>
  <c r="I77" i="6"/>
  <c r="W74" i="6"/>
  <c r="Q76" i="6"/>
  <c r="K74" i="6"/>
  <c r="Q78" i="6"/>
  <c r="J74" i="6"/>
  <c r="I78" i="6"/>
  <c r="W75" i="6"/>
  <c r="W76" i="6"/>
  <c r="R74" i="6"/>
  <c r="S74" i="6"/>
  <c r="L74" i="6"/>
  <c r="W77" i="6"/>
  <c r="Q77" i="6"/>
  <c r="T74" i="6"/>
  <c r="J75" i="6"/>
  <c r="W78" i="6"/>
  <c r="P75" i="6"/>
  <c r="H75" i="6"/>
  <c r="K75" i="6"/>
  <c r="S75" i="6"/>
  <c r="H76" i="6"/>
  <c r="T75" i="6"/>
  <c r="R75" i="6"/>
  <c r="P76" i="6"/>
  <c r="R76" i="6"/>
  <c r="L75" i="6"/>
  <c r="J76" i="6"/>
  <c r="K76" i="6"/>
  <c r="L76" i="6"/>
  <c r="R77" i="6"/>
  <c r="P77" i="6"/>
  <c r="S76" i="6"/>
  <c r="T76" i="6"/>
  <c r="J77" i="6"/>
  <c r="H77" i="6"/>
  <c r="K77" i="6"/>
  <c r="L77" i="6"/>
  <c r="S77" i="6"/>
  <c r="T77" i="6"/>
  <c r="H78" i="6"/>
  <c r="P78" i="6"/>
  <c r="S78" i="6"/>
  <c r="R78" i="6"/>
  <c r="J78" i="6"/>
  <c r="K78" i="6"/>
  <c r="L78" i="6"/>
  <c r="H79" i="6"/>
  <c r="T78" i="6"/>
  <c r="Q79" i="6"/>
  <c r="I79" i="6"/>
  <c r="J79" i="6"/>
  <c r="S79" i="6"/>
  <c r="Q81" i="6"/>
  <c r="R79" i="6"/>
  <c r="K79" i="6"/>
  <c r="P79" i="6"/>
  <c r="Q80" i="6"/>
  <c r="L79" i="6"/>
  <c r="I80" i="6"/>
  <c r="V80" i="6"/>
  <c r="V79" i="6"/>
  <c r="H80" i="6"/>
  <c r="V81" i="6"/>
  <c r="T79" i="6"/>
  <c r="I81" i="6"/>
  <c r="I82" i="6"/>
  <c r="W80" i="6"/>
  <c r="V82" i="6"/>
  <c r="I83" i="6"/>
  <c r="W79" i="6"/>
  <c r="Q82" i="6"/>
  <c r="P80" i="6"/>
  <c r="T80" i="6"/>
  <c r="J80" i="6"/>
  <c r="V84" i="6"/>
  <c r="Q83" i="6"/>
  <c r="I84" i="6"/>
  <c r="V83" i="6"/>
  <c r="P81" i="6"/>
  <c r="K80" i="6"/>
  <c r="S80" i="6"/>
  <c r="R80" i="6"/>
  <c r="W81" i="6"/>
  <c r="W82" i="6"/>
  <c r="Q84" i="6"/>
  <c r="L80" i="6"/>
  <c r="W84" i="6"/>
  <c r="W83" i="6"/>
  <c r="J81" i="6"/>
  <c r="H81" i="6"/>
  <c r="R81" i="6"/>
  <c r="L81" i="6"/>
  <c r="S81" i="6"/>
  <c r="T81" i="6"/>
  <c r="H82" i="6"/>
  <c r="K81" i="6"/>
  <c r="P82" i="6"/>
  <c r="J82" i="6"/>
  <c r="S82" i="6"/>
  <c r="R82" i="6"/>
  <c r="K82" i="6"/>
  <c r="L82" i="6"/>
  <c r="H83" i="6"/>
  <c r="T82" i="6"/>
  <c r="J83" i="6"/>
  <c r="P83" i="6"/>
  <c r="R83" i="6"/>
  <c r="K83" i="6"/>
  <c r="S83" i="6"/>
  <c r="T83" i="6"/>
  <c r="L83" i="6"/>
  <c r="H84" i="6"/>
  <c r="J84" i="6"/>
  <c r="P84" i="6"/>
  <c r="K84" i="6"/>
  <c r="R84" i="6"/>
  <c r="S84" i="6"/>
  <c r="L84" i="6"/>
  <c r="J85" i="6"/>
  <c r="Q85" i="6"/>
  <c r="H85" i="6"/>
  <c r="T84" i="6"/>
  <c r="P85" i="6"/>
  <c r="V85" i="6"/>
  <c r="R85" i="6"/>
  <c r="Q86" i="6"/>
  <c r="S85" i="6"/>
  <c r="I85" i="6"/>
  <c r="V86" i="6"/>
  <c r="V87" i="6"/>
  <c r="T85" i="6"/>
  <c r="I87" i="6"/>
  <c r="W86" i="6"/>
  <c r="I86" i="6"/>
  <c r="V89" i="6"/>
  <c r="Q87" i="6"/>
  <c r="P86" i="6"/>
  <c r="H86" i="6"/>
  <c r="Q89" i="6"/>
  <c r="I88" i="6"/>
  <c r="L85" i="6"/>
  <c r="K85" i="6"/>
  <c r="V90" i="6"/>
  <c r="W85" i="6"/>
  <c r="V88" i="6"/>
  <c r="I89" i="6"/>
  <c r="J86" i="6"/>
  <c r="Q90" i="6"/>
  <c r="Q88" i="6"/>
  <c r="W88" i="6"/>
  <c r="R86" i="6"/>
  <c r="I90" i="6"/>
  <c r="K86" i="6"/>
  <c r="W90" i="6"/>
  <c r="W89" i="6"/>
  <c r="S86" i="6"/>
  <c r="P87" i="6"/>
  <c r="W87" i="6"/>
  <c r="L86" i="6"/>
  <c r="H87" i="6"/>
  <c r="T86" i="6"/>
  <c r="R87" i="6"/>
  <c r="T87" i="6"/>
  <c r="S87" i="6"/>
  <c r="J88" i="6"/>
  <c r="J87" i="6"/>
  <c r="K87" i="6"/>
  <c r="H88" i="6"/>
  <c r="P88" i="6"/>
  <c r="L87" i="6"/>
  <c r="R88" i="6"/>
  <c r="H89" i="6"/>
  <c r="K88" i="6"/>
  <c r="T88" i="6"/>
  <c r="S88" i="6"/>
  <c r="L88" i="6"/>
  <c r="S89" i="6"/>
  <c r="P89" i="6"/>
  <c r="J89" i="6"/>
  <c r="R89" i="6"/>
  <c r="K89" i="6"/>
  <c r="J90" i="6"/>
  <c r="H90" i="6"/>
  <c r="L89" i="6"/>
  <c r="P90" i="6"/>
  <c r="T89" i="6"/>
  <c r="R90" i="6"/>
  <c r="S90" i="6"/>
  <c r="L90" i="6"/>
  <c r="K90" i="6"/>
  <c r="T90" i="6"/>
  <c r="Q92" i="6"/>
  <c r="P91" i="6"/>
  <c r="H91" i="6"/>
  <c r="Q91" i="6"/>
  <c r="S91" i="6"/>
  <c r="I91" i="6"/>
  <c r="J91" i="6"/>
  <c r="R91" i="6"/>
  <c r="K91" i="6"/>
  <c r="V91" i="6"/>
  <c r="V92" i="6"/>
  <c r="I92" i="6"/>
  <c r="W91" i="6"/>
  <c r="Q93" i="6"/>
  <c r="I93" i="6"/>
  <c r="T91" i="6"/>
  <c r="L91" i="6"/>
  <c r="V93" i="6"/>
  <c r="P92" i="6"/>
  <c r="Q94" i="6"/>
  <c r="I94" i="6"/>
  <c r="W92" i="6"/>
  <c r="V94" i="6"/>
  <c r="W93" i="6"/>
  <c r="V95" i="6"/>
  <c r="R92" i="6"/>
  <c r="H92" i="6"/>
  <c r="I95" i="6"/>
  <c r="S92" i="6"/>
  <c r="V96" i="6"/>
  <c r="I96" i="6"/>
  <c r="Q96" i="6"/>
  <c r="Q95" i="6"/>
  <c r="J92" i="6"/>
  <c r="W94" i="6"/>
  <c r="L92" i="6"/>
  <c r="W95" i="6"/>
  <c r="K92" i="6"/>
  <c r="T92" i="6"/>
  <c r="P93" i="6"/>
  <c r="W96" i="6"/>
  <c r="H93" i="6"/>
  <c r="K93" i="6"/>
  <c r="R93" i="6"/>
  <c r="J93" i="6"/>
  <c r="T93" i="6"/>
  <c r="L93" i="6"/>
  <c r="S93" i="6"/>
  <c r="H94" i="6"/>
  <c r="R94" i="6"/>
  <c r="P94" i="6"/>
  <c r="J94" i="6"/>
  <c r="S94" i="6"/>
  <c r="L94" i="6"/>
  <c r="T94" i="6"/>
  <c r="P95" i="6"/>
  <c r="K94" i="6"/>
  <c r="H95" i="6"/>
  <c r="J95" i="6"/>
  <c r="K95" i="6"/>
  <c r="R95" i="6"/>
  <c r="P96" i="6"/>
  <c r="T95" i="6"/>
  <c r="S95" i="6"/>
  <c r="L95" i="6"/>
  <c r="H96" i="6"/>
  <c r="K96" i="6"/>
  <c r="R96" i="6"/>
  <c r="J96" i="6"/>
  <c r="S96" i="6"/>
  <c r="T96" i="6"/>
  <c r="L96" i="6"/>
  <c r="J97" i="6"/>
  <c r="P97" i="6"/>
  <c r="H97" i="6"/>
  <c r="I97" i="6"/>
  <c r="I99" i="6"/>
  <c r="R97" i="6"/>
  <c r="Q97" i="6"/>
  <c r="Q98" i="6"/>
  <c r="S97" i="6"/>
  <c r="I98" i="6"/>
  <c r="V97" i="6"/>
  <c r="V98" i="6"/>
  <c r="K97" i="6"/>
  <c r="P98" i="6"/>
  <c r="Q99" i="6"/>
  <c r="V99" i="6"/>
  <c r="L97" i="6"/>
  <c r="W97" i="6"/>
  <c r="T97" i="6"/>
  <c r="Q100" i="6"/>
  <c r="V100" i="6"/>
  <c r="R98" i="6"/>
  <c r="V101" i="6"/>
  <c r="I101" i="6"/>
  <c r="H98" i="6"/>
  <c r="W99" i="6"/>
  <c r="Q102" i="6"/>
  <c r="W98" i="6"/>
  <c r="J98" i="6"/>
  <c r="I100" i="6"/>
  <c r="W100" i="6"/>
  <c r="Q101" i="6"/>
  <c r="S98" i="6"/>
  <c r="V102" i="6"/>
  <c r="W101" i="6"/>
  <c r="P99" i="6"/>
  <c r="I102" i="6"/>
  <c r="L98" i="6"/>
  <c r="H99" i="6"/>
  <c r="W102" i="6"/>
  <c r="K98" i="6"/>
  <c r="T98" i="6"/>
  <c r="P100" i="6"/>
  <c r="K99" i="6"/>
  <c r="R99" i="6"/>
  <c r="S99" i="6"/>
  <c r="H100" i="6"/>
  <c r="J99" i="6"/>
  <c r="K100" i="6"/>
  <c r="T99" i="6"/>
  <c r="J100" i="6"/>
  <c r="L99" i="6"/>
  <c r="R100" i="6"/>
  <c r="S100" i="6"/>
  <c r="P101" i="6"/>
  <c r="T100" i="6"/>
  <c r="L100" i="6"/>
  <c r="J101" i="6"/>
  <c r="H101" i="6"/>
  <c r="S101" i="6"/>
  <c r="K101" i="6"/>
  <c r="R101" i="6"/>
  <c r="P102" i="6"/>
  <c r="L101" i="6"/>
  <c r="J102" i="6"/>
  <c r="T101" i="6"/>
  <c r="H102" i="6"/>
  <c r="R102" i="6"/>
  <c r="K102" i="6"/>
  <c r="S102" i="6"/>
  <c r="T102" i="6"/>
  <c r="L102" i="6"/>
  <c r="H103" i="6"/>
  <c r="I104" i="6"/>
  <c r="R103" i="6"/>
  <c r="P103" i="6"/>
  <c r="V104" i="6"/>
  <c r="S103" i="6"/>
  <c r="Q104" i="6"/>
  <c r="K103" i="6"/>
  <c r="Q103" i="6"/>
  <c r="I103" i="6"/>
  <c r="J103" i="6"/>
  <c r="J104" i="6"/>
  <c r="Q105" i="6"/>
  <c r="V103" i="6"/>
  <c r="T103" i="6"/>
  <c r="L103" i="6"/>
  <c r="V105" i="6"/>
  <c r="I105" i="6"/>
  <c r="W103" i="6"/>
  <c r="V106" i="6"/>
  <c r="Q106" i="6"/>
  <c r="H104" i="6"/>
  <c r="W104" i="6"/>
  <c r="I106" i="6"/>
  <c r="P104" i="6"/>
  <c r="Q107" i="6"/>
  <c r="V107" i="6"/>
  <c r="I107" i="6"/>
  <c r="S104" i="6"/>
  <c r="L104" i="6"/>
  <c r="I108" i="6"/>
  <c r="V108" i="6"/>
  <c r="W106" i="6"/>
  <c r="W105" i="6"/>
  <c r="R104" i="6"/>
  <c r="K104" i="6"/>
  <c r="Q108" i="6"/>
  <c r="T104" i="6"/>
  <c r="H105" i="6"/>
  <c r="W107" i="6"/>
  <c r="P105" i="6"/>
  <c r="W108" i="6"/>
  <c r="J105" i="6"/>
  <c r="R105" i="6"/>
  <c r="T105" i="6"/>
  <c r="S105" i="6"/>
  <c r="L105" i="6"/>
  <c r="K105" i="6"/>
  <c r="P106" i="6"/>
  <c r="H106" i="6"/>
  <c r="J106" i="6"/>
  <c r="R106" i="6"/>
  <c r="B36" i="6"/>
  <c r="C36" i="6" s="1"/>
  <c r="B38" i="6"/>
  <c r="C38" i="6" s="1"/>
  <c r="B37" i="6"/>
  <c r="C37" i="6" s="1"/>
  <c r="B40" i="6"/>
  <c r="C40" i="6" s="1"/>
  <c r="V32" i="6"/>
  <c r="V31" i="6"/>
  <c r="W31" i="6"/>
  <c r="W32" i="6"/>
  <c r="V34" i="6"/>
  <c r="W33" i="6"/>
  <c r="V35" i="6"/>
  <c r="V36" i="6"/>
  <c r="W34" i="6"/>
  <c r="W35" i="6"/>
  <c r="W36" i="6"/>
  <c r="V39" i="6"/>
  <c r="V38" i="6"/>
  <c r="V37" i="6"/>
  <c r="W38" i="6"/>
  <c r="Q40" i="6"/>
  <c r="W37" i="6"/>
  <c r="V40" i="6"/>
  <c r="I40" i="6"/>
  <c r="W39" i="6"/>
  <c r="W40" i="6"/>
  <c r="J40" i="6"/>
  <c r="R40" i="6"/>
  <c r="S40" i="6"/>
  <c r="K40" i="6"/>
  <c r="L40" i="6"/>
  <c r="T40" i="6"/>
  <c r="Q167" i="6"/>
  <c r="T167" i="6"/>
  <c r="K167" i="6"/>
  <c r="R167" i="6"/>
  <c r="I168" i="6"/>
  <c r="T169" i="6"/>
  <c r="T168" i="6"/>
  <c r="Q168" i="6"/>
  <c r="H168" i="6"/>
  <c r="I167" i="6"/>
  <c r="P168" i="6"/>
  <c r="P167" i="6"/>
  <c r="J167" i="6"/>
  <c r="H167" i="6"/>
  <c r="L169" i="6"/>
  <c r="J168" i="6"/>
  <c r="S167" i="6"/>
  <c r="L167" i="6"/>
  <c r="R168" i="6"/>
  <c r="H169" i="6"/>
  <c r="K168" i="6"/>
  <c r="S168" i="6"/>
  <c r="S169" i="6"/>
  <c r="K170" i="6"/>
  <c r="L168" i="6"/>
  <c r="R170" i="6"/>
  <c r="R169" i="6"/>
  <c r="R171" i="6"/>
  <c r="K172" i="6"/>
  <c r="T171" i="6"/>
  <c r="Q170" i="6"/>
  <c r="Q169" i="6"/>
  <c r="S171" i="6"/>
  <c r="Q171" i="6"/>
  <c r="K169" i="6"/>
  <c r="P169" i="6"/>
  <c r="P170" i="6"/>
  <c r="I171" i="6"/>
  <c r="J171" i="6"/>
  <c r="I170" i="6"/>
  <c r="S170" i="6"/>
  <c r="T170" i="6"/>
  <c r="H171" i="6"/>
  <c r="J169" i="6"/>
  <c r="H172" i="6"/>
  <c r="B167" i="6"/>
  <c r="C167" i="6" s="1"/>
  <c r="B169" i="6"/>
  <c r="C169" i="6" s="1"/>
  <c r="I169" i="6"/>
  <c r="B168" i="6"/>
  <c r="C168" i="6" s="1"/>
  <c r="B171" i="6"/>
  <c r="C171" i="6" s="1"/>
  <c r="L170" i="6"/>
  <c r="L171" i="6"/>
  <c r="I172" i="6"/>
  <c r="K171" i="6"/>
  <c r="B172" i="6"/>
  <c r="C172" i="6" s="1"/>
  <c r="K173" i="6"/>
  <c r="J170" i="6"/>
  <c r="R172" i="6"/>
  <c r="L173" i="6"/>
  <c r="H170" i="6"/>
  <c r="P171" i="6"/>
  <c r="L172" i="6"/>
  <c r="T172" i="6"/>
  <c r="Q172" i="6"/>
  <c r="P173" i="6"/>
  <c r="T173" i="6"/>
  <c r="J173" i="6"/>
  <c r="S172" i="6"/>
  <c r="Q173" i="6"/>
  <c r="R174" i="6"/>
  <c r="P174" i="6"/>
  <c r="H173" i="6"/>
  <c r="J172" i="6"/>
  <c r="P172" i="6"/>
  <c r="S173" i="6"/>
  <c r="B170" i="6"/>
  <c r="C170" i="6" s="1"/>
  <c r="R173" i="6"/>
  <c r="R175" i="6"/>
  <c r="I174" i="6"/>
  <c r="T175" i="6"/>
  <c r="S175" i="6"/>
  <c r="S174" i="6"/>
  <c r="I173" i="6"/>
  <c r="J175" i="6"/>
  <c r="K174" i="6"/>
  <c r="L175" i="6"/>
  <c r="Q174" i="6"/>
  <c r="S176" i="6"/>
  <c r="T174" i="6"/>
  <c r="Q175" i="6"/>
  <c r="J174" i="6"/>
  <c r="T176" i="6"/>
  <c r="K176" i="6"/>
  <c r="K175" i="6"/>
  <c r="H176" i="6"/>
  <c r="H175" i="6"/>
  <c r="H174" i="6"/>
  <c r="J176" i="6"/>
  <c r="P175" i="6"/>
  <c r="P176" i="6"/>
  <c r="I175" i="6"/>
  <c r="T177" i="6"/>
  <c r="L174" i="6"/>
  <c r="Q176" i="6"/>
  <c r="R176" i="6"/>
  <c r="H177" i="6"/>
  <c r="I177" i="6"/>
  <c r="J178" i="6"/>
  <c r="I176" i="6"/>
  <c r="R177" i="6"/>
  <c r="P177" i="6"/>
  <c r="B173" i="6"/>
  <c r="C173" i="6" s="1"/>
  <c r="I178" i="6"/>
  <c r="Q177" i="6"/>
  <c r="L176" i="6"/>
  <c r="L177" i="6"/>
  <c r="P178" i="6"/>
  <c r="B176" i="6"/>
  <c r="C176" i="6" s="1"/>
  <c r="K177" i="6"/>
  <c r="T178" i="6"/>
  <c r="T179" i="6"/>
  <c r="Q178" i="6"/>
  <c r="B174" i="6"/>
  <c r="C174" i="6" s="1"/>
  <c r="J177" i="6"/>
  <c r="S177" i="6"/>
  <c r="L179" i="6"/>
  <c r="I179" i="6"/>
  <c r="R178" i="6"/>
  <c r="R179" i="6"/>
  <c r="B175" i="6"/>
  <c r="C175" i="6" s="1"/>
  <c r="R181" i="6"/>
  <c r="K178" i="6"/>
  <c r="R180" i="6"/>
  <c r="H179" i="6"/>
  <c r="P179" i="6"/>
  <c r="J179" i="6"/>
  <c r="Q179" i="6"/>
  <c r="S178" i="6"/>
  <c r="L178" i="6"/>
  <c r="K180" i="6"/>
  <c r="H178" i="6"/>
  <c r="B181" i="6"/>
  <c r="C181" i="6" s="1"/>
  <c r="I180" i="6"/>
  <c r="H181" i="6"/>
  <c r="L180" i="6"/>
  <c r="T183" i="6"/>
  <c r="I181" i="6"/>
  <c r="J181" i="6"/>
  <c r="S179" i="6"/>
  <c r="S180" i="6"/>
  <c r="K179" i="6"/>
  <c r="B178" i="6"/>
  <c r="C178" i="6" s="1"/>
  <c r="P180" i="6"/>
  <c r="Q180" i="6"/>
  <c r="S184" i="6"/>
  <c r="P183" i="6"/>
  <c r="H180" i="6"/>
  <c r="T180" i="6"/>
  <c r="I183" i="6"/>
  <c r="S181" i="6"/>
  <c r="R182" i="6"/>
  <c r="T181" i="6"/>
  <c r="S182" i="6"/>
  <c r="Q181" i="6"/>
  <c r="L182" i="6"/>
  <c r="S183" i="6"/>
  <c r="P181" i="6"/>
  <c r="B177" i="6"/>
  <c r="C177" i="6" s="1"/>
  <c r="P182" i="6"/>
  <c r="K181" i="6"/>
  <c r="R183" i="6"/>
  <c r="J180" i="6"/>
  <c r="L181" i="6"/>
  <c r="B179" i="6"/>
  <c r="C179" i="6" s="1"/>
  <c r="H182" i="6"/>
  <c r="I184" i="6"/>
  <c r="J182" i="6"/>
  <c r="K184" i="6"/>
  <c r="P184" i="6"/>
  <c r="T182" i="6"/>
  <c r="I182" i="6"/>
  <c r="H183" i="6"/>
  <c r="K183" i="6"/>
  <c r="J184" i="6"/>
  <c r="Q183" i="6"/>
  <c r="J183" i="6"/>
  <c r="Q185" i="6"/>
  <c r="S185" i="6"/>
  <c r="K182" i="6"/>
  <c r="Q184" i="6"/>
  <c r="B182" i="6"/>
  <c r="C182" i="6" s="1"/>
  <c r="R184" i="6"/>
  <c r="B180" i="6"/>
  <c r="C180" i="6" s="1"/>
  <c r="L185" i="6"/>
  <c r="Q182" i="6"/>
  <c r="L183" i="6"/>
  <c r="H185" i="6"/>
  <c r="P186" i="6"/>
  <c r="L184" i="6"/>
  <c r="I186" i="6"/>
  <c r="H184" i="6"/>
  <c r="L186" i="6"/>
  <c r="J185" i="6"/>
  <c r="B183" i="6"/>
  <c r="C183" i="6" s="1"/>
  <c r="B184" i="6"/>
  <c r="C184" i="6" s="1"/>
  <c r="T184" i="6"/>
  <c r="T185" i="6"/>
  <c r="L187" i="6"/>
  <c r="S187" i="6"/>
  <c r="K186" i="6"/>
  <c r="R187" i="6"/>
  <c r="P185" i="6"/>
  <c r="S186" i="6"/>
  <c r="H186" i="6"/>
  <c r="R185" i="6"/>
  <c r="K185" i="6"/>
  <c r="T186" i="6"/>
  <c r="J186" i="6"/>
  <c r="P189" i="6"/>
  <c r="Q188" i="6"/>
  <c r="L188" i="6"/>
  <c r="J189" i="6"/>
  <c r="I185" i="6"/>
  <c r="L189" i="6"/>
  <c r="R186" i="6"/>
  <c r="Q186" i="6"/>
  <c r="P187" i="6"/>
  <c r="J187" i="6"/>
  <c r="T187" i="6"/>
  <c r="J188" i="6"/>
  <c r="T189" i="6"/>
  <c r="K188" i="6"/>
  <c r="B185" i="6"/>
  <c r="C185" i="6" s="1"/>
  <c r="S188" i="6"/>
  <c r="I188" i="6"/>
  <c r="T188" i="6"/>
  <c r="Q187" i="6"/>
  <c r="S190" i="6"/>
  <c r="P188" i="6"/>
  <c r="J190" i="6"/>
  <c r="K187" i="6"/>
  <c r="R189" i="6"/>
  <c r="I187" i="6"/>
  <c r="H187" i="6"/>
  <c r="H188" i="6"/>
  <c r="K189" i="6"/>
  <c r="I189" i="6"/>
  <c r="B187" i="6"/>
  <c r="C187" i="6" s="1"/>
  <c r="R188" i="6"/>
  <c r="R190" i="6"/>
  <c r="B186" i="6"/>
  <c r="C186" i="6" s="1"/>
  <c r="J191" i="6"/>
  <c r="S189" i="6"/>
  <c r="T190" i="6"/>
  <c r="K190" i="6"/>
  <c r="L190" i="6"/>
  <c r="Q189" i="6"/>
  <c r="B188" i="6"/>
  <c r="C188" i="6" s="1"/>
  <c r="H190" i="6"/>
  <c r="L192" i="6"/>
  <c r="H189" i="6"/>
  <c r="K193" i="6"/>
  <c r="B190" i="6"/>
  <c r="C190" i="6" s="1"/>
  <c r="I190" i="6"/>
  <c r="Q190" i="6"/>
  <c r="R192" i="6"/>
  <c r="J192" i="6"/>
  <c r="K192" i="6"/>
  <c r="R191" i="6"/>
  <c r="Q191" i="6"/>
  <c r="S192" i="6"/>
  <c r="P191" i="6"/>
  <c r="P190" i="6"/>
  <c r="S191" i="6"/>
  <c r="I191" i="6"/>
  <c r="K191" i="6"/>
  <c r="I193" i="6"/>
  <c r="T191" i="6"/>
  <c r="B191" i="6"/>
  <c r="C191" i="6" s="1"/>
  <c r="H193" i="6"/>
  <c r="B189" i="6"/>
  <c r="C189" i="6" s="1"/>
  <c r="L191" i="6"/>
  <c r="T192" i="6"/>
  <c r="I192" i="6"/>
  <c r="P193" i="6"/>
  <c r="H191" i="6"/>
  <c r="S194" i="6"/>
  <c r="R193" i="6"/>
  <c r="J193" i="6"/>
  <c r="Q194" i="6"/>
  <c r="P192" i="6"/>
  <c r="S193" i="6"/>
  <c r="Q193" i="6"/>
  <c r="T193" i="6"/>
  <c r="Q192" i="6"/>
  <c r="R194" i="6"/>
  <c r="H192" i="6"/>
  <c r="K195" i="6"/>
  <c r="I194" i="6"/>
  <c r="I195" i="6"/>
  <c r="P194" i="6"/>
  <c r="K194" i="6"/>
  <c r="J194" i="6"/>
  <c r="B192" i="6"/>
  <c r="C192" i="6" s="1"/>
  <c r="R196" i="6"/>
  <c r="S195" i="6"/>
  <c r="H194" i="6"/>
  <c r="K196" i="6"/>
  <c r="Q195" i="6"/>
  <c r="L194" i="6"/>
  <c r="P195" i="6"/>
  <c r="T194" i="6"/>
  <c r="H195" i="6"/>
  <c r="L193" i="6"/>
  <c r="P196" i="6"/>
  <c r="H197" i="6"/>
  <c r="L195" i="6"/>
  <c r="T195" i="6"/>
  <c r="R195" i="6"/>
  <c r="T196" i="6"/>
  <c r="H196" i="6"/>
  <c r="S197" i="6"/>
  <c r="B193" i="6"/>
  <c r="C193" i="6" s="1"/>
  <c r="J196" i="6"/>
  <c r="J195" i="6"/>
  <c r="J197" i="6"/>
  <c r="R197" i="6"/>
  <c r="L198" i="6"/>
  <c r="T197" i="6"/>
  <c r="I196" i="6"/>
  <c r="L197" i="6"/>
  <c r="S199" i="6"/>
  <c r="Q196" i="6"/>
  <c r="S196" i="6"/>
  <c r="P197" i="6"/>
  <c r="Q197" i="6"/>
  <c r="H199" i="6"/>
  <c r="K197" i="6"/>
  <c r="Q199" i="6"/>
  <c r="R198" i="6"/>
  <c r="H198" i="6"/>
  <c r="I198" i="6"/>
  <c r="J199" i="6"/>
  <c r="Q198" i="6"/>
  <c r="S198" i="6"/>
  <c r="I197" i="6"/>
  <c r="L196" i="6"/>
  <c r="J198" i="6"/>
  <c r="K198" i="6"/>
  <c r="K199" i="6"/>
  <c r="L200" i="6"/>
  <c r="J200" i="6"/>
  <c r="Q200" i="6"/>
  <c r="B194" i="6"/>
  <c r="C194" i="6" s="1"/>
  <c r="T199" i="6"/>
  <c r="B195" i="6"/>
  <c r="C195" i="6" s="1"/>
  <c r="K200" i="6"/>
  <c r="T198" i="6"/>
  <c r="I199" i="6"/>
  <c r="T200" i="6"/>
  <c r="H201" i="6"/>
  <c r="P200" i="6"/>
  <c r="L201" i="6"/>
  <c r="H200" i="6"/>
  <c r="R199" i="6"/>
  <c r="B196" i="6"/>
  <c r="C196" i="6" s="1"/>
  <c r="L199" i="6"/>
  <c r="P199" i="6"/>
  <c r="P198" i="6"/>
  <c r="R200" i="6"/>
  <c r="T202" i="6"/>
  <c r="S200" i="6"/>
  <c r="K201" i="6"/>
  <c r="I201" i="6"/>
  <c r="R201" i="6"/>
  <c r="P201" i="6"/>
  <c r="T201" i="6"/>
  <c r="S201" i="6"/>
  <c r="K202" i="6"/>
  <c r="J201" i="6"/>
  <c r="I200" i="6"/>
  <c r="L202" i="6"/>
  <c r="I202" i="6"/>
  <c r="Q201" i="6"/>
  <c r="B200" i="6"/>
  <c r="C200" i="6" s="1"/>
  <c r="J203" i="6"/>
  <c r="P202" i="6"/>
  <c r="B199" i="6"/>
  <c r="C199" i="6" s="1"/>
  <c r="S202" i="6"/>
  <c r="L203" i="6"/>
  <c r="Q202" i="6"/>
  <c r="B197" i="6"/>
  <c r="C197" i="6" s="1"/>
  <c r="H202" i="6"/>
  <c r="R202" i="6"/>
  <c r="B198" i="6"/>
  <c r="C198" i="6" s="1"/>
  <c r="T204" i="6"/>
  <c r="T203" i="6"/>
  <c r="I205" i="6"/>
  <c r="I203" i="6"/>
  <c r="H204" i="6"/>
  <c r="Q203" i="6"/>
  <c r="J204" i="6"/>
  <c r="R203" i="6"/>
  <c r="S203" i="6"/>
  <c r="I204" i="6"/>
  <c r="H203" i="6"/>
  <c r="J202" i="6"/>
  <c r="K203" i="6"/>
  <c r="K204" i="6"/>
  <c r="S204" i="6"/>
  <c r="Q204" i="6"/>
  <c r="B201" i="6"/>
  <c r="C201" i="6" s="1"/>
  <c r="R204" i="6"/>
  <c r="P204" i="6"/>
  <c r="P203" i="6"/>
  <c r="S205" i="6"/>
  <c r="J205" i="6"/>
  <c r="B202" i="6"/>
  <c r="C202" i="6" s="1"/>
  <c r="P205" i="6"/>
  <c r="I207" i="6"/>
  <c r="R207" i="6"/>
  <c r="Q206" i="6"/>
  <c r="T206" i="6"/>
  <c r="B203" i="6"/>
  <c r="C203" i="6" s="1"/>
  <c r="I206" i="6"/>
  <c r="P206" i="6"/>
  <c r="H205" i="6"/>
  <c r="H206" i="6"/>
  <c r="R205" i="6"/>
  <c r="L206" i="6"/>
  <c r="K205" i="6"/>
  <c r="L204" i="6"/>
  <c r="S206" i="6"/>
  <c r="Q205" i="6"/>
  <c r="R206" i="6"/>
  <c r="J208" i="6"/>
  <c r="J206" i="6"/>
  <c r="T205" i="6"/>
  <c r="P207" i="6"/>
  <c r="T207" i="6"/>
  <c r="R208" i="6"/>
  <c r="L205" i="6"/>
  <c r="L207" i="6"/>
  <c r="B204" i="6"/>
  <c r="C204" i="6" s="1"/>
  <c r="B205" i="6"/>
  <c r="C205" i="6" s="1"/>
  <c r="T209" i="6"/>
  <c r="S207" i="6"/>
  <c r="K209" i="6"/>
  <c r="I209" i="6"/>
  <c r="T208" i="6"/>
  <c r="K207" i="6"/>
  <c r="P208" i="6"/>
  <c r="J207" i="6"/>
  <c r="I208" i="6"/>
  <c r="K208" i="6"/>
  <c r="K206" i="6"/>
  <c r="L209" i="6"/>
  <c r="Q210" i="6"/>
  <c r="Q209" i="6"/>
  <c r="J209" i="6"/>
  <c r="L208" i="6"/>
  <c r="H207" i="6"/>
  <c r="S208" i="6"/>
  <c r="R210" i="6"/>
  <c r="K210" i="6"/>
  <c r="Q208" i="6"/>
  <c r="Q207" i="6"/>
  <c r="S209" i="6"/>
  <c r="H209" i="6"/>
  <c r="R211" i="6"/>
  <c r="R209" i="6"/>
  <c r="P209" i="6"/>
  <c r="K211" i="6"/>
  <c r="P211" i="6"/>
  <c r="P210" i="6"/>
  <c r="B206" i="6"/>
  <c r="C206" i="6" s="1"/>
  <c r="K212" i="6"/>
  <c r="S211" i="6"/>
  <c r="I211" i="6"/>
  <c r="H211" i="6"/>
  <c r="L212" i="6"/>
  <c r="B207" i="6"/>
  <c r="C207" i="6" s="1"/>
  <c r="Q211" i="6"/>
  <c r="J210" i="6"/>
  <c r="H210" i="6"/>
  <c r="S210" i="6"/>
  <c r="T210" i="6"/>
  <c r="B208" i="6"/>
  <c r="C208" i="6" s="1"/>
  <c r="I212" i="6"/>
  <c r="H208" i="6"/>
  <c r="I210" i="6"/>
  <c r="T212" i="6"/>
  <c r="Q212" i="6"/>
  <c r="L210" i="6"/>
  <c r="H212" i="6"/>
  <c r="S212" i="6"/>
  <c r="P213" i="6"/>
  <c r="J212" i="6"/>
  <c r="T211" i="6"/>
  <c r="L211" i="6"/>
  <c r="J213" i="6"/>
  <c r="S214" i="6"/>
  <c r="R212" i="6"/>
  <c r="S213" i="6"/>
  <c r="J211" i="6"/>
  <c r="J214" i="6"/>
  <c r="K213" i="6"/>
  <c r="H213" i="6"/>
  <c r="L214" i="6"/>
  <c r="B210" i="6"/>
  <c r="C210" i="6" s="1"/>
  <c r="P212" i="6"/>
  <c r="R213" i="6"/>
  <c r="H214" i="6"/>
  <c r="T213" i="6"/>
  <c r="Q213" i="6"/>
  <c r="P214" i="6"/>
  <c r="K214" i="6"/>
  <c r="B212" i="6"/>
  <c r="C212" i="6" s="1"/>
  <c r="H215" i="6"/>
  <c r="P215" i="6"/>
  <c r="B209" i="6"/>
  <c r="C209" i="6" s="1"/>
  <c r="R215" i="6"/>
  <c r="I213" i="6"/>
  <c r="S215" i="6"/>
  <c r="Q214" i="6"/>
  <c r="H216" i="6"/>
  <c r="J216" i="6"/>
  <c r="L216" i="6"/>
  <c r="B211" i="6"/>
  <c r="C211" i="6" s="1"/>
  <c r="T216" i="6"/>
  <c r="R214" i="6"/>
  <c r="T214" i="6"/>
  <c r="T215" i="6"/>
  <c r="L215" i="6"/>
  <c r="I214" i="6"/>
  <c r="J215" i="6"/>
  <c r="L213" i="6"/>
  <c r="Q215" i="6"/>
  <c r="K216" i="6"/>
  <c r="P216" i="6"/>
  <c r="L218" i="6"/>
  <c r="S216" i="6"/>
  <c r="R216" i="6"/>
  <c r="Q217" i="6"/>
  <c r="I215" i="6"/>
  <c r="I216" i="6"/>
  <c r="I217" i="6"/>
  <c r="K215" i="6"/>
  <c r="B214" i="6"/>
  <c r="C214" i="6" s="1"/>
  <c r="J217" i="6"/>
  <c r="B213" i="6"/>
  <c r="C213" i="6" s="1"/>
  <c r="K217" i="6"/>
  <c r="T217" i="6"/>
  <c r="B215" i="6"/>
  <c r="C215" i="6" s="1"/>
  <c r="K218" i="6"/>
  <c r="P217" i="6"/>
  <c r="Q216" i="6"/>
  <c r="S217" i="6"/>
  <c r="R217" i="6"/>
  <c r="L217" i="6"/>
  <c r="H217" i="6"/>
  <c r="P218" i="6"/>
  <c r="I219" i="6"/>
  <c r="T218" i="6"/>
  <c r="J218" i="6"/>
  <c r="Q218" i="6"/>
  <c r="T219" i="6"/>
  <c r="R218" i="6"/>
  <c r="S218" i="6"/>
  <c r="B216" i="6"/>
  <c r="C216" i="6" s="1"/>
  <c r="Q219" i="6"/>
  <c r="H218" i="6"/>
  <c r="K220" i="6"/>
  <c r="P219" i="6"/>
  <c r="L220" i="6"/>
  <c r="J219" i="6"/>
  <c r="H219" i="6"/>
  <c r="H221" i="6"/>
  <c r="Q220" i="6"/>
  <c r="I218" i="6"/>
  <c r="R219" i="6"/>
  <c r="H220" i="6"/>
  <c r="R221" i="6"/>
  <c r="S220" i="6"/>
  <c r="L219" i="6"/>
  <c r="B219" i="6"/>
  <c r="C219" i="6" s="1"/>
  <c r="T220" i="6"/>
  <c r="K221" i="6"/>
  <c r="P220" i="6"/>
  <c r="K219" i="6"/>
  <c r="B217" i="6"/>
  <c r="C217" i="6" s="1"/>
  <c r="R220" i="6"/>
  <c r="Q221" i="6"/>
  <c r="H222" i="6"/>
  <c r="J220" i="6"/>
  <c r="S219" i="6"/>
  <c r="P221" i="6"/>
  <c r="K222" i="6"/>
  <c r="J221" i="6"/>
  <c r="T221" i="6"/>
  <c r="R222" i="6"/>
  <c r="S221" i="6"/>
  <c r="I220" i="6"/>
  <c r="R223" i="6"/>
  <c r="L221" i="6"/>
  <c r="L222" i="6"/>
  <c r="J223" i="6"/>
  <c r="Q223" i="6"/>
  <c r="I223" i="6"/>
  <c r="L223" i="6"/>
  <c r="I221" i="6"/>
  <c r="B220" i="6"/>
  <c r="C220" i="6" s="1"/>
  <c r="S222" i="6"/>
  <c r="B218" i="6"/>
  <c r="C218" i="6" s="1"/>
  <c r="P222" i="6"/>
  <c r="H223" i="6"/>
  <c r="T222" i="6"/>
  <c r="K224" i="6"/>
  <c r="S224" i="6"/>
  <c r="T223" i="6"/>
  <c r="S223" i="6"/>
  <c r="B221" i="6"/>
  <c r="C221" i="6" s="1"/>
  <c r="T224" i="6"/>
  <c r="B222" i="6"/>
  <c r="C222" i="6" s="1"/>
  <c r="P224" i="6"/>
  <c r="R225" i="6"/>
  <c r="J224" i="6"/>
  <c r="I222" i="6"/>
  <c r="H224" i="6"/>
  <c r="S225" i="6"/>
  <c r="P223" i="6"/>
  <c r="Q222" i="6"/>
  <c r="Q224" i="6"/>
  <c r="J222" i="6"/>
  <c r="R224" i="6"/>
  <c r="K225" i="6"/>
  <c r="K223" i="6"/>
  <c r="I224" i="6"/>
  <c r="J225" i="6"/>
  <c r="L226" i="6"/>
  <c r="P226" i="6"/>
  <c r="T226" i="6"/>
  <c r="Q225" i="6"/>
  <c r="B223" i="6"/>
  <c r="C223" i="6" s="1"/>
  <c r="I225" i="6"/>
  <c r="Q226" i="6"/>
  <c r="I227" i="6"/>
  <c r="H225" i="6"/>
  <c r="K227" i="6"/>
  <c r="L225" i="6"/>
  <c r="J227" i="6"/>
  <c r="R227" i="6"/>
  <c r="L224" i="6"/>
  <c r="K226" i="6"/>
  <c r="P225" i="6"/>
  <c r="I226" i="6"/>
  <c r="T225" i="6"/>
  <c r="H226" i="6"/>
  <c r="S226" i="6"/>
  <c r="J226" i="6"/>
  <c r="B225" i="6"/>
  <c r="C225" i="6" s="1"/>
  <c r="B224" i="6"/>
  <c r="C224" i="6" s="1"/>
  <c r="P227" i="6"/>
  <c r="R226" i="6"/>
  <c r="Q228" i="6"/>
  <c r="J228" i="6"/>
  <c r="Q227" i="6"/>
  <c r="L228" i="6"/>
  <c r="K229" i="6"/>
  <c r="T229" i="6"/>
  <c r="S228" i="6"/>
  <c r="H227" i="6"/>
  <c r="R228" i="6"/>
  <c r="P228" i="6"/>
  <c r="S227" i="6"/>
  <c r="B226" i="6"/>
  <c r="C226" i="6" s="1"/>
  <c r="L227" i="6"/>
  <c r="B227" i="6"/>
  <c r="C227" i="6" s="1"/>
  <c r="K228" i="6"/>
  <c r="H229" i="6"/>
  <c r="T227" i="6"/>
  <c r="L229" i="6"/>
  <c r="R229" i="6"/>
  <c r="T228" i="6"/>
  <c r="H230" i="6"/>
  <c r="S230" i="6"/>
  <c r="J229" i="6"/>
  <c r="H228" i="6"/>
  <c r="Q229" i="6"/>
  <c r="R230" i="6"/>
  <c r="Q230" i="6"/>
  <c r="S229" i="6"/>
  <c r="P229" i="6"/>
  <c r="J230" i="6"/>
  <c r="I228" i="6"/>
  <c r="P230" i="6"/>
  <c r="I229" i="6"/>
  <c r="L231" i="6"/>
  <c r="Q231" i="6"/>
  <c r="P232" i="6"/>
  <c r="B228" i="6"/>
  <c r="C228" i="6" s="1"/>
  <c r="S231" i="6"/>
  <c r="I232" i="6"/>
  <c r="R231" i="6"/>
  <c r="T230" i="6"/>
  <c r="H231" i="6"/>
  <c r="Q232" i="6"/>
  <c r="T231" i="6"/>
  <c r="K230" i="6"/>
  <c r="L230" i="6"/>
  <c r="B229" i="6"/>
  <c r="C229" i="6" s="1"/>
  <c r="L233" i="6"/>
  <c r="L232" i="6"/>
  <c r="J231" i="6"/>
  <c r="K232" i="6"/>
  <c r="S232" i="6"/>
  <c r="K231" i="6"/>
  <c r="I230" i="6"/>
  <c r="I231" i="6"/>
  <c r="P231" i="6"/>
  <c r="J232" i="6"/>
  <c r="B230" i="6"/>
  <c r="C230" i="6" s="1"/>
  <c r="S233" i="6"/>
  <c r="H232" i="6"/>
  <c r="T232" i="6"/>
  <c r="Q233" i="6"/>
  <c r="S234" i="6"/>
  <c r="P233" i="6"/>
  <c r="H234" i="6"/>
  <c r="P234" i="6"/>
  <c r="H233" i="6"/>
  <c r="J233" i="6"/>
  <c r="I233" i="6"/>
  <c r="R234" i="6"/>
  <c r="K233" i="6"/>
  <c r="H235" i="6"/>
  <c r="Q235" i="6"/>
  <c r="R232" i="6"/>
  <c r="T234" i="6"/>
  <c r="T236" i="6"/>
  <c r="L234" i="6"/>
  <c r="B232" i="6"/>
  <c r="C232" i="6" s="1"/>
  <c r="I234" i="6"/>
  <c r="I235" i="6"/>
  <c r="R235" i="6"/>
  <c r="J234" i="6"/>
  <c r="J235" i="6"/>
  <c r="T235" i="6"/>
  <c r="R233" i="6"/>
  <c r="B231" i="6"/>
  <c r="C231" i="6" s="1"/>
  <c r="T233" i="6"/>
  <c r="P236" i="6"/>
  <c r="S236" i="6"/>
  <c r="K234" i="6"/>
  <c r="I237" i="6"/>
  <c r="J236" i="6"/>
  <c r="P237" i="6"/>
  <c r="P235" i="6"/>
  <c r="S235" i="6"/>
  <c r="K236" i="6"/>
  <c r="T237" i="6"/>
  <c r="K237" i="6"/>
  <c r="L236" i="6"/>
  <c r="Q237" i="6"/>
  <c r="L237" i="6"/>
  <c r="Q236" i="6"/>
  <c r="Q234" i="6"/>
  <c r="R236" i="6"/>
  <c r="I236" i="6"/>
  <c r="K235" i="6"/>
  <c r="R237" i="6"/>
  <c r="H236" i="6"/>
  <c r="B233" i="6"/>
  <c r="C233" i="6" s="1"/>
  <c r="I238" i="6"/>
  <c r="T238" i="6"/>
  <c r="L235" i="6"/>
  <c r="K238" i="6"/>
  <c r="H237" i="6"/>
  <c r="B236" i="6"/>
  <c r="C236" i="6" s="1"/>
  <c r="P238" i="6"/>
  <c r="T239" i="6"/>
  <c r="J237" i="6"/>
  <c r="L239" i="6"/>
  <c r="J238" i="6"/>
  <c r="S238" i="6"/>
  <c r="I239" i="6"/>
  <c r="B234" i="6"/>
  <c r="C234" i="6" s="1"/>
  <c r="B237" i="6"/>
  <c r="C237" i="6" s="1"/>
  <c r="L238" i="6"/>
  <c r="R238" i="6"/>
  <c r="I240" i="6"/>
  <c r="H239" i="6"/>
  <c r="P239" i="6"/>
  <c r="H238" i="6"/>
  <c r="R239" i="6"/>
  <c r="R240" i="6"/>
  <c r="S237" i="6"/>
  <c r="Q238" i="6"/>
  <c r="P241" i="6"/>
  <c r="S240" i="6"/>
  <c r="K242" i="6"/>
  <c r="L241" i="6"/>
  <c r="J239" i="6"/>
  <c r="Q239" i="6"/>
  <c r="H240" i="6"/>
  <c r="K240" i="6"/>
  <c r="S239" i="6"/>
  <c r="K241" i="6"/>
  <c r="K239" i="6"/>
  <c r="Q240" i="6"/>
  <c r="I241" i="6"/>
  <c r="P240" i="6"/>
  <c r="R241" i="6"/>
  <c r="L242" i="6"/>
  <c r="H241" i="6"/>
  <c r="T241" i="6"/>
  <c r="B238" i="6"/>
  <c r="C238" i="6" s="1"/>
  <c r="J240" i="6"/>
  <c r="T240" i="6"/>
  <c r="L240" i="6"/>
  <c r="S242" i="6"/>
  <c r="R242" i="6"/>
  <c r="T242" i="6"/>
  <c r="B239" i="6"/>
  <c r="C239" i="6" s="1"/>
  <c r="Q241" i="6"/>
  <c r="B235" i="6"/>
  <c r="C235" i="6" s="1"/>
  <c r="J241" i="6"/>
  <c r="H242" i="6"/>
  <c r="B240" i="6"/>
  <c r="C240" i="6" s="1"/>
  <c r="J242" i="6"/>
  <c r="R243" i="6"/>
  <c r="L243" i="6"/>
  <c r="I243" i="6"/>
  <c r="Q242" i="6"/>
  <c r="I242" i="6"/>
  <c r="Q243" i="6"/>
  <c r="P242" i="6"/>
  <c r="T243" i="6"/>
  <c r="S241" i="6"/>
  <c r="J244" i="6"/>
  <c r="H243" i="6"/>
  <c r="K243" i="6"/>
  <c r="Q244" i="6"/>
  <c r="K244" i="6"/>
  <c r="T244" i="6"/>
  <c r="S243" i="6"/>
  <c r="R245" i="6"/>
  <c r="H244" i="6"/>
  <c r="P244" i="6"/>
  <c r="S245" i="6"/>
  <c r="B241" i="6"/>
  <c r="C241" i="6" s="1"/>
  <c r="P243" i="6"/>
  <c r="K245" i="6"/>
  <c r="R244" i="6"/>
  <c r="L244" i="6"/>
  <c r="J243" i="6"/>
  <c r="B242" i="6"/>
  <c r="C242" i="6" s="1"/>
  <c r="L245" i="6"/>
  <c r="J245" i="6"/>
  <c r="T245" i="6"/>
  <c r="L246" i="6"/>
  <c r="P245" i="6"/>
  <c r="H246" i="6"/>
  <c r="Q245" i="6"/>
  <c r="I245" i="6"/>
  <c r="H245" i="6"/>
  <c r="S244" i="6"/>
  <c r="J246" i="6"/>
  <c r="I246" i="6"/>
  <c r="I244" i="6"/>
  <c r="T247" i="6"/>
  <c r="Q247" i="6"/>
  <c r="T246" i="6"/>
  <c r="L247" i="6"/>
  <c r="P247" i="6"/>
  <c r="K247" i="6"/>
  <c r="H247" i="6"/>
  <c r="P246" i="6"/>
  <c r="B245" i="6"/>
  <c r="C245" i="6" s="1"/>
  <c r="Q246" i="6"/>
  <c r="J247" i="6"/>
  <c r="I247" i="6"/>
  <c r="L248" i="6"/>
  <c r="P249" i="6"/>
  <c r="R246" i="6"/>
  <c r="K246" i="6"/>
  <c r="B243" i="6"/>
  <c r="C243" i="6" s="1"/>
  <c r="S246" i="6"/>
  <c r="S248" i="6"/>
  <c r="B244" i="6"/>
  <c r="C244" i="6" s="1"/>
  <c r="S247" i="6"/>
  <c r="I248" i="6"/>
  <c r="R248" i="6"/>
  <c r="P248" i="6"/>
  <c r="J249" i="6"/>
  <c r="H248" i="6"/>
  <c r="R247" i="6"/>
  <c r="K248" i="6"/>
  <c r="H250" i="6"/>
  <c r="B246" i="6"/>
  <c r="C246" i="6" s="1"/>
  <c r="H249" i="6"/>
  <c r="I249" i="6"/>
  <c r="T248" i="6"/>
  <c r="Q249" i="6"/>
  <c r="Q248" i="6"/>
  <c r="S250" i="6"/>
  <c r="R249" i="6"/>
  <c r="T249" i="6"/>
  <c r="R251" i="6"/>
  <c r="K249" i="6"/>
  <c r="H251" i="6"/>
  <c r="K251" i="6"/>
  <c r="Q250" i="6"/>
  <c r="T250" i="6"/>
  <c r="B248" i="6"/>
  <c r="C248" i="6" s="1"/>
  <c r="L249" i="6"/>
  <c r="K250" i="6"/>
  <c r="T251" i="6"/>
  <c r="S249" i="6"/>
  <c r="R250" i="6"/>
  <c r="L250" i="6"/>
  <c r="P250" i="6"/>
  <c r="I250" i="6"/>
  <c r="P252" i="6"/>
  <c r="I251" i="6"/>
  <c r="S251" i="6"/>
  <c r="H252" i="6"/>
  <c r="L251" i="6"/>
  <c r="J252" i="6"/>
  <c r="B250" i="6"/>
  <c r="C250" i="6" s="1"/>
  <c r="B247" i="6"/>
  <c r="C247" i="6" s="1"/>
  <c r="J250" i="6"/>
  <c r="J253" i="6"/>
  <c r="Q251" i="6"/>
  <c r="L252" i="6"/>
  <c r="B249" i="6"/>
  <c r="C249" i="6" s="1"/>
  <c r="T252" i="6"/>
  <c r="J248" i="6"/>
  <c r="I252" i="6"/>
  <c r="T253" i="6"/>
  <c r="R252" i="6"/>
  <c r="R253" i="6"/>
  <c r="Q253" i="6"/>
  <c r="J251" i="6"/>
  <c r="K252" i="6"/>
  <c r="P253" i="6"/>
  <c r="P254" i="6"/>
  <c r="I253" i="6"/>
  <c r="S252" i="6"/>
  <c r="Q254" i="6"/>
  <c r="Q252" i="6"/>
  <c r="K253" i="6"/>
  <c r="B251" i="6"/>
  <c r="C251" i="6" s="1"/>
  <c r="H254" i="6"/>
  <c r="S253" i="6"/>
  <c r="H253" i="6"/>
  <c r="S255" i="6"/>
  <c r="P251" i="6"/>
  <c r="L254" i="6"/>
  <c r="S254" i="6"/>
  <c r="T254" i="6"/>
  <c r="I254" i="6"/>
  <c r="L253" i="6"/>
  <c r="L255" i="6"/>
  <c r="J256" i="6"/>
  <c r="P255" i="6"/>
  <c r="K254" i="6"/>
  <c r="K255" i="6"/>
  <c r="B252" i="6"/>
  <c r="C252" i="6" s="1"/>
  <c r="T256" i="6"/>
  <c r="R255" i="6"/>
  <c r="T255" i="6"/>
  <c r="I255" i="6"/>
  <c r="S256" i="6"/>
  <c r="H255" i="6"/>
  <c r="P256" i="6"/>
  <c r="H256" i="6"/>
  <c r="B254" i="6"/>
  <c r="C254" i="6" s="1"/>
  <c r="I256" i="6"/>
  <c r="L256" i="6"/>
  <c r="Q255" i="6"/>
  <c r="I257" i="6"/>
  <c r="L257" i="6"/>
  <c r="J254" i="6"/>
  <c r="R254" i="6"/>
  <c r="T257" i="6"/>
  <c r="Q256" i="6"/>
  <c r="H257" i="6"/>
  <c r="S258" i="6"/>
  <c r="H258" i="6"/>
  <c r="B255" i="6"/>
  <c r="C255" i="6" s="1"/>
  <c r="B253" i="6"/>
  <c r="C253" i="6" s="1"/>
  <c r="R257" i="6"/>
  <c r="K256" i="6"/>
  <c r="Q257" i="6"/>
  <c r="K258" i="6"/>
  <c r="K257" i="6"/>
  <c r="J258" i="6"/>
  <c r="R256" i="6"/>
  <c r="S257" i="6"/>
  <c r="J255" i="6"/>
  <c r="J259" i="6"/>
  <c r="T258" i="6"/>
  <c r="J257" i="6"/>
  <c r="P257" i="6"/>
  <c r="P258" i="6"/>
  <c r="J260" i="6"/>
  <c r="I258" i="6"/>
  <c r="S259" i="6"/>
  <c r="Q258" i="6"/>
  <c r="R259" i="6"/>
  <c r="H259" i="6"/>
  <c r="T259" i="6"/>
  <c r="K259" i="6"/>
  <c r="L259" i="6"/>
  <c r="B256" i="6"/>
  <c r="C256" i="6" s="1"/>
  <c r="I259" i="6"/>
  <c r="B257" i="6"/>
  <c r="C257" i="6" s="1"/>
  <c r="Q259" i="6"/>
  <c r="K260" i="6"/>
  <c r="P261" i="6"/>
  <c r="H260" i="6"/>
  <c r="P260" i="6"/>
  <c r="L258" i="6"/>
  <c r="S261" i="6"/>
  <c r="L260" i="6"/>
  <c r="R260" i="6"/>
  <c r="B258" i="6"/>
  <c r="C258" i="6" s="1"/>
  <c r="T260" i="6"/>
  <c r="R258" i="6"/>
  <c r="J261" i="6"/>
  <c r="P259" i="6"/>
  <c r="S260" i="6"/>
  <c r="Q261" i="6"/>
  <c r="S262" i="6"/>
  <c r="H261" i="6"/>
  <c r="R262" i="6"/>
  <c r="I260" i="6"/>
  <c r="H262" i="6"/>
  <c r="S263" i="6"/>
  <c r="I262" i="6"/>
  <c r="T261" i="6"/>
  <c r="P263" i="6"/>
  <c r="K261" i="6"/>
  <c r="T262" i="6"/>
  <c r="Q260" i="6"/>
  <c r="H263" i="6"/>
  <c r="R263" i="6"/>
  <c r="B260" i="6"/>
  <c r="C260" i="6" s="1"/>
  <c r="R261" i="6"/>
  <c r="L263" i="6"/>
  <c r="J262" i="6"/>
  <c r="L261" i="6"/>
  <c r="Q264" i="6"/>
  <c r="Q262" i="6"/>
  <c r="H264" i="6"/>
  <c r="K262" i="6"/>
  <c r="I261" i="6"/>
  <c r="B259" i="6"/>
  <c r="C259" i="6" s="1"/>
  <c r="P262" i="6"/>
  <c r="K264" i="6"/>
  <c r="R264" i="6"/>
  <c r="T263" i="6"/>
  <c r="K263" i="6"/>
  <c r="R265" i="6"/>
  <c r="T264" i="6"/>
  <c r="L262" i="6"/>
  <c r="B261" i="6"/>
  <c r="C261" i="6" s="1"/>
  <c r="P264" i="6"/>
  <c r="Q263" i="6"/>
  <c r="I265" i="6"/>
  <c r="I264" i="6"/>
  <c r="S264" i="6"/>
  <c r="L264" i="6"/>
  <c r="Q265" i="6"/>
  <c r="J263" i="6"/>
  <c r="H265" i="6"/>
  <c r="T265" i="6"/>
  <c r="L266" i="6"/>
  <c r="S266" i="6"/>
  <c r="J266" i="6"/>
  <c r="K265" i="6"/>
  <c r="B263" i="6"/>
  <c r="C263" i="6" s="1"/>
  <c r="I266" i="6"/>
  <c r="P265" i="6"/>
  <c r="T266" i="6"/>
  <c r="H267" i="6"/>
  <c r="B262" i="6"/>
  <c r="C262" i="6" s="1"/>
  <c r="J265" i="6"/>
  <c r="L265" i="6"/>
  <c r="J264" i="6"/>
  <c r="R267" i="6"/>
  <c r="H266" i="6"/>
  <c r="S265" i="6"/>
  <c r="P266" i="6"/>
  <c r="T267" i="6"/>
  <c r="R266" i="6"/>
  <c r="I263" i="6"/>
  <c r="K266" i="6"/>
  <c r="J267" i="6"/>
  <c r="Q268" i="6"/>
  <c r="S268" i="6"/>
  <c r="I267" i="6"/>
  <c r="K267" i="6"/>
  <c r="L268" i="6"/>
  <c r="R268" i="6"/>
  <c r="Q267" i="6"/>
  <c r="Q266" i="6"/>
  <c r="I268" i="6"/>
  <c r="P268" i="6"/>
  <c r="B266" i="6"/>
  <c r="C266" i="6" s="1"/>
  <c r="K269" i="6"/>
  <c r="L267" i="6"/>
  <c r="K268" i="6"/>
  <c r="T268" i="6"/>
  <c r="J268" i="6"/>
  <c r="B264" i="6"/>
  <c r="C264" i="6" s="1"/>
  <c r="H268" i="6"/>
  <c r="J269" i="6"/>
  <c r="H269" i="6"/>
  <c r="H271" i="6"/>
  <c r="L270" i="6"/>
  <c r="J270" i="6"/>
  <c r="H270" i="6"/>
  <c r="B265" i="6"/>
  <c r="C265" i="6" s="1"/>
  <c r="L269" i="6"/>
  <c r="B267" i="6"/>
  <c r="C267" i="6" s="1"/>
  <c r="S269" i="6"/>
  <c r="S267" i="6"/>
  <c r="S270" i="6"/>
  <c r="P267" i="6"/>
  <c r="Q269" i="6"/>
  <c r="I269" i="6"/>
  <c r="P269" i="6"/>
  <c r="Q270" i="6"/>
  <c r="I270" i="6"/>
  <c r="I271" i="6"/>
  <c r="R269" i="6"/>
  <c r="T269" i="6"/>
  <c r="K270" i="6"/>
  <c r="Q271" i="6"/>
  <c r="T270" i="6"/>
  <c r="T271" i="6"/>
  <c r="L271" i="6"/>
  <c r="S272" i="6"/>
  <c r="B269" i="6"/>
  <c r="C269" i="6" s="1"/>
  <c r="P271" i="6"/>
  <c r="P270" i="6"/>
  <c r="R270" i="6"/>
  <c r="J271" i="6"/>
  <c r="B268" i="6"/>
  <c r="C268" i="6" s="1"/>
  <c r="R271" i="6"/>
  <c r="P273" i="6"/>
  <c r="J272" i="6"/>
  <c r="H272" i="6"/>
  <c r="K271" i="6"/>
  <c r="J273" i="6"/>
  <c r="S271" i="6"/>
  <c r="K272" i="6"/>
  <c r="T272" i="6"/>
  <c r="I272" i="6"/>
  <c r="S274" i="6"/>
  <c r="H274" i="6"/>
  <c r="R274" i="6"/>
  <c r="H273" i="6"/>
  <c r="T273" i="6"/>
  <c r="R273" i="6"/>
  <c r="P274" i="6"/>
  <c r="P272" i="6"/>
  <c r="B271" i="6"/>
  <c r="C271" i="6" s="1"/>
  <c r="Q273" i="6"/>
  <c r="I273" i="6"/>
  <c r="J274" i="6"/>
  <c r="K274" i="6"/>
  <c r="K273" i="6"/>
  <c r="I274" i="6"/>
  <c r="Q272" i="6"/>
  <c r="B270" i="6"/>
  <c r="C270" i="6" s="1"/>
  <c r="H275" i="6"/>
  <c r="L273" i="6"/>
  <c r="R272" i="6"/>
  <c r="Q274" i="6"/>
  <c r="L272" i="6"/>
  <c r="I275" i="6"/>
  <c r="T274" i="6"/>
  <c r="I276" i="6"/>
  <c r="B272" i="6"/>
  <c r="C272" i="6" s="1"/>
  <c r="K275" i="6"/>
  <c r="S275" i="6"/>
  <c r="Q275" i="6"/>
  <c r="T275" i="6"/>
  <c r="R275" i="6"/>
  <c r="S273" i="6"/>
  <c r="P276" i="6"/>
  <c r="J275" i="6"/>
  <c r="L274" i="6"/>
  <c r="J276" i="6"/>
  <c r="L275" i="6"/>
  <c r="L276" i="6"/>
  <c r="B273" i="6"/>
  <c r="C273" i="6" s="1"/>
  <c r="S277" i="6"/>
  <c r="R277" i="6"/>
  <c r="H277" i="6"/>
  <c r="I277" i="6"/>
  <c r="T276" i="6"/>
  <c r="P275" i="6"/>
  <c r="P278" i="6"/>
  <c r="L277" i="6"/>
  <c r="Q276" i="6"/>
  <c r="K276" i="6"/>
  <c r="Q277" i="6"/>
  <c r="L278" i="6"/>
  <c r="J278" i="6"/>
  <c r="K277" i="6"/>
  <c r="P277" i="6"/>
  <c r="S276" i="6"/>
  <c r="I278" i="6"/>
  <c r="H278" i="6"/>
  <c r="T279" i="6"/>
  <c r="K278" i="6"/>
  <c r="P279" i="6"/>
  <c r="T277" i="6"/>
  <c r="T278" i="6"/>
  <c r="Q278" i="6"/>
  <c r="H279" i="6"/>
  <c r="S278" i="6"/>
  <c r="R278" i="6"/>
  <c r="R276" i="6"/>
  <c r="B275" i="6"/>
  <c r="C275" i="6" s="1"/>
  <c r="R280" i="6"/>
  <c r="I279" i="6"/>
  <c r="R279" i="6"/>
  <c r="H276" i="6"/>
  <c r="P280" i="6"/>
  <c r="B276" i="6"/>
  <c r="C276" i="6" s="1"/>
  <c r="B274" i="6"/>
  <c r="C274" i="6" s="1"/>
  <c r="J277" i="6"/>
  <c r="Q282" i="6"/>
  <c r="S279" i="6"/>
  <c r="H280" i="6"/>
  <c r="Q281" i="6"/>
  <c r="S280" i="6"/>
  <c r="K279" i="6"/>
  <c r="L279" i="6"/>
  <c r="J279" i="6"/>
  <c r="B277" i="6"/>
  <c r="C277" i="6" s="1"/>
  <c r="R281" i="6"/>
  <c r="T280" i="6"/>
  <c r="Q279" i="6"/>
  <c r="B279" i="6"/>
  <c r="C279" i="6" s="1"/>
  <c r="R282" i="6"/>
  <c r="S281" i="6"/>
  <c r="J280" i="6"/>
  <c r="K280" i="6"/>
  <c r="Q280" i="6"/>
  <c r="J281" i="6"/>
  <c r="I282" i="6"/>
  <c r="Q283" i="6"/>
  <c r="K282" i="6"/>
  <c r="I281" i="6"/>
  <c r="L282" i="6"/>
  <c r="K281" i="6"/>
  <c r="P281" i="6"/>
  <c r="B278" i="6"/>
  <c r="C278" i="6" s="1"/>
  <c r="L280" i="6"/>
  <c r="J282" i="6"/>
  <c r="I280" i="6"/>
  <c r="L281" i="6"/>
  <c r="T283" i="6"/>
  <c r="H283" i="6"/>
  <c r="S282" i="6"/>
  <c r="J283" i="6"/>
  <c r="T284" i="6"/>
  <c r="H281" i="6"/>
  <c r="H282" i="6"/>
  <c r="P282" i="6"/>
  <c r="I283" i="6"/>
  <c r="R283" i="6"/>
  <c r="T281" i="6"/>
  <c r="B281" i="6"/>
  <c r="C281" i="6" s="1"/>
  <c r="B280" i="6"/>
  <c r="C280" i="6" s="1"/>
  <c r="S284" i="6"/>
  <c r="S283" i="6"/>
  <c r="S285" i="6"/>
  <c r="L284" i="6"/>
  <c r="P283" i="6"/>
  <c r="T282" i="6"/>
  <c r="T285" i="6"/>
  <c r="L283" i="6"/>
  <c r="R285" i="6"/>
  <c r="P285" i="6"/>
  <c r="R284" i="6"/>
  <c r="Q285" i="6"/>
  <c r="B285" i="6"/>
  <c r="C285" i="6" s="1"/>
  <c r="H285" i="6"/>
  <c r="Q284" i="6"/>
  <c r="P284" i="6"/>
  <c r="K284" i="6"/>
  <c r="I285" i="6"/>
  <c r="J284" i="6"/>
  <c r="H284" i="6"/>
  <c r="K283" i="6"/>
  <c r="J286" i="6"/>
  <c r="I284" i="6"/>
  <c r="I287" i="6"/>
  <c r="L286" i="6"/>
  <c r="I286" i="6"/>
  <c r="R286" i="6"/>
  <c r="L285" i="6"/>
  <c r="K285" i="6"/>
  <c r="B283" i="6"/>
  <c r="C283" i="6" s="1"/>
  <c r="J285" i="6"/>
  <c r="B282" i="6"/>
  <c r="C282" i="6" s="1"/>
  <c r="T287" i="6"/>
  <c r="P286" i="6"/>
  <c r="S286" i="6"/>
  <c r="T286" i="6"/>
  <c r="Q287" i="6"/>
  <c r="J287" i="6"/>
  <c r="K286" i="6"/>
  <c r="B284" i="6"/>
  <c r="C284" i="6" s="1"/>
  <c r="T288" i="6"/>
  <c r="Q286" i="6"/>
  <c r="L288" i="6"/>
  <c r="K287" i="6"/>
  <c r="H286" i="6"/>
  <c r="L287" i="6"/>
  <c r="I288" i="6"/>
  <c r="H287" i="6"/>
  <c r="S287" i="6"/>
  <c r="Q288" i="6"/>
  <c r="R289" i="6"/>
  <c r="H288" i="6"/>
  <c r="P289" i="6"/>
  <c r="Q289" i="6"/>
  <c r="P287" i="6"/>
  <c r="J289" i="6"/>
  <c r="K288" i="6"/>
  <c r="R288" i="6"/>
  <c r="L289" i="6"/>
  <c r="S288" i="6"/>
  <c r="J288" i="6"/>
  <c r="J290" i="6"/>
  <c r="S289" i="6"/>
  <c r="B286" i="6"/>
  <c r="C286" i="6" s="1"/>
  <c r="H290" i="6"/>
  <c r="I289" i="6"/>
  <c r="H289" i="6"/>
  <c r="T289" i="6"/>
  <c r="R287" i="6"/>
  <c r="Q290" i="6"/>
  <c r="P288" i="6"/>
  <c r="T290" i="6"/>
  <c r="R290" i="6"/>
  <c r="S290" i="6"/>
  <c r="H291" i="6"/>
  <c r="Q291" i="6"/>
  <c r="T291" i="6"/>
  <c r="S291" i="6"/>
  <c r="L290" i="6"/>
  <c r="P290" i="6"/>
  <c r="I291" i="6"/>
  <c r="J291" i="6"/>
  <c r="I290" i="6"/>
  <c r="B287" i="6"/>
  <c r="C287" i="6" s="1"/>
  <c r="R291" i="6"/>
  <c r="K291" i="6"/>
  <c r="B289" i="6"/>
  <c r="C289" i="6" s="1"/>
  <c r="L291" i="6"/>
  <c r="J292" i="6"/>
  <c r="K289" i="6"/>
  <c r="B288" i="6"/>
  <c r="C288" i="6" s="1"/>
  <c r="H292" i="6"/>
  <c r="S292" i="6"/>
  <c r="K290" i="6"/>
  <c r="T292" i="6"/>
  <c r="P291" i="6"/>
  <c r="S293" i="6"/>
  <c r="P293" i="6"/>
  <c r="R292" i="6"/>
  <c r="I292" i="6"/>
  <c r="Q293" i="6"/>
  <c r="Q292" i="6"/>
  <c r="B290" i="6"/>
  <c r="C290" i="6" s="1"/>
  <c r="H293" i="6"/>
  <c r="K293" i="6"/>
  <c r="B291" i="6"/>
  <c r="C291" i="6" s="1"/>
  <c r="S294" i="6"/>
  <c r="J293" i="6"/>
  <c r="P292" i="6"/>
  <c r="K292" i="6"/>
  <c r="Q294" i="6"/>
  <c r="K294" i="6"/>
  <c r="T293" i="6"/>
  <c r="L292" i="6"/>
  <c r="H295" i="6"/>
  <c r="Q295" i="6"/>
  <c r="S295" i="6"/>
  <c r="K296" i="6"/>
  <c r="P295" i="6"/>
  <c r="L294" i="6"/>
  <c r="I295" i="6"/>
  <c r="T295" i="6"/>
  <c r="J294" i="6"/>
  <c r="P294" i="6"/>
  <c r="L295" i="6"/>
  <c r="I294" i="6"/>
  <c r="R294" i="6"/>
  <c r="H294" i="6"/>
  <c r="R295" i="6"/>
  <c r="L293" i="6"/>
  <c r="T294" i="6"/>
  <c r="I293" i="6"/>
  <c r="B292" i="6"/>
  <c r="C292" i="6" s="1"/>
  <c r="K297" i="6"/>
  <c r="B293" i="6"/>
  <c r="C293" i="6" s="1"/>
  <c r="S296" i="6"/>
  <c r="K295" i="6"/>
  <c r="J296" i="6"/>
  <c r="R297" i="6"/>
  <c r="L296" i="6"/>
  <c r="I297" i="6"/>
  <c r="R293" i="6"/>
  <c r="Q297" i="6"/>
  <c r="I296" i="6"/>
  <c r="T296" i="6"/>
  <c r="R296" i="6"/>
  <c r="J295" i="6"/>
  <c r="J297" i="6"/>
  <c r="S297" i="6"/>
  <c r="H297" i="6"/>
  <c r="H296" i="6"/>
  <c r="B294" i="6"/>
  <c r="C294" i="6" s="1"/>
  <c r="P298" i="6"/>
  <c r="L297" i="6"/>
  <c r="T299" i="6"/>
  <c r="H298" i="6"/>
  <c r="T298" i="6"/>
  <c r="Q298" i="6"/>
  <c r="P297" i="6"/>
  <c r="P299" i="6"/>
  <c r="S299" i="6"/>
  <c r="T297" i="6"/>
  <c r="Q296" i="6"/>
  <c r="P296" i="6"/>
  <c r="K298" i="6"/>
  <c r="R298" i="6"/>
  <c r="B295" i="6"/>
  <c r="C295" i="6" s="1"/>
  <c r="R300" i="6"/>
  <c r="R299" i="6"/>
  <c r="L300" i="6"/>
  <c r="B297" i="6"/>
  <c r="C297" i="6" s="1"/>
  <c r="J298" i="6"/>
  <c r="B299" i="6"/>
  <c r="C299" i="6" s="1"/>
  <c r="K300" i="6"/>
  <c r="S298" i="6"/>
  <c r="L299" i="6"/>
  <c r="Q300" i="6"/>
  <c r="J299" i="6"/>
  <c r="L298" i="6"/>
  <c r="I300" i="6"/>
  <c r="I298" i="6"/>
  <c r="P301" i="6"/>
  <c r="H300" i="6"/>
  <c r="I301" i="6"/>
  <c r="I299" i="6"/>
  <c r="L301" i="6"/>
  <c r="S300" i="6"/>
  <c r="J300" i="6"/>
  <c r="Q299" i="6"/>
  <c r="J301" i="6"/>
  <c r="H299" i="6"/>
  <c r="T300" i="6"/>
  <c r="R301" i="6"/>
  <c r="P300" i="6"/>
  <c r="K299" i="6"/>
  <c r="S301" i="6"/>
  <c r="H302" i="6"/>
  <c r="H301" i="6"/>
  <c r="T301" i="6"/>
  <c r="K301" i="6"/>
  <c r="B296" i="6"/>
  <c r="C296" i="6" s="1"/>
  <c r="Q302" i="6"/>
  <c r="J302" i="6"/>
  <c r="K303" i="6"/>
  <c r="T302" i="6"/>
  <c r="P302" i="6"/>
  <c r="L302" i="6"/>
  <c r="R303" i="6"/>
  <c r="S302" i="6"/>
  <c r="Q303" i="6"/>
  <c r="L303" i="6"/>
  <c r="P303" i="6"/>
  <c r="B300" i="6"/>
  <c r="C300" i="6" s="1"/>
  <c r="K302" i="6"/>
  <c r="S303" i="6"/>
  <c r="Q304" i="6"/>
  <c r="R302" i="6"/>
  <c r="T303" i="6"/>
  <c r="H304" i="6"/>
  <c r="B298" i="6"/>
  <c r="C298" i="6" s="1"/>
  <c r="K305" i="6"/>
  <c r="R304" i="6"/>
  <c r="I304" i="6"/>
  <c r="I302" i="6"/>
  <c r="S304" i="6"/>
  <c r="I303" i="6"/>
  <c r="H303" i="6"/>
  <c r="L304" i="6"/>
  <c r="J303" i="6"/>
  <c r="P305" i="6"/>
  <c r="Q305" i="6"/>
  <c r="T304" i="6"/>
  <c r="Q301" i="6"/>
  <c r="B301" i="6"/>
  <c r="C301" i="6" s="1"/>
  <c r="P304" i="6"/>
  <c r="Q306" i="6"/>
  <c r="B302" i="6"/>
  <c r="C302" i="6" s="1"/>
  <c r="J304" i="6"/>
  <c r="K304" i="6"/>
  <c r="J305" i="6"/>
  <c r="T306" i="6"/>
  <c r="P306" i="6"/>
  <c r="R305" i="6"/>
  <c r="H305" i="6"/>
  <c r="S305" i="6"/>
  <c r="I306" i="6"/>
  <c r="R306" i="6"/>
  <c r="J306" i="6"/>
  <c r="K307" i="6"/>
  <c r="J307" i="6"/>
  <c r="L306" i="6"/>
  <c r="R308" i="6"/>
  <c r="H307" i="6"/>
  <c r="R307" i="6"/>
  <c r="I305" i="6"/>
  <c r="L307" i="6"/>
  <c r="K306" i="6"/>
  <c r="T305" i="6"/>
  <c r="S306" i="6"/>
  <c r="Q307" i="6"/>
  <c r="L305" i="6"/>
  <c r="P307" i="6"/>
  <c r="T308" i="6"/>
  <c r="P308" i="6"/>
  <c r="B303" i="6"/>
  <c r="C303" i="6" s="1"/>
  <c r="B305" i="6"/>
  <c r="C305" i="6" s="1"/>
  <c r="L308" i="6"/>
  <c r="I308" i="6"/>
  <c r="J308" i="6"/>
  <c r="H306" i="6"/>
  <c r="T307" i="6"/>
  <c r="S307" i="6"/>
  <c r="I307" i="6"/>
  <c r="T309" i="6"/>
  <c r="Q309" i="6"/>
  <c r="K308" i="6"/>
  <c r="L309" i="6"/>
  <c r="J309" i="6"/>
  <c r="H308" i="6"/>
  <c r="B304" i="6"/>
  <c r="C304" i="6" s="1"/>
  <c r="Q308" i="6"/>
  <c r="H309" i="6"/>
  <c r="K309" i="6"/>
  <c r="R309" i="6"/>
  <c r="S309" i="6"/>
  <c r="P310" i="6"/>
  <c r="T310" i="6"/>
  <c r="I309" i="6"/>
  <c r="R310" i="6"/>
  <c r="I310" i="6"/>
  <c r="S308" i="6"/>
  <c r="P309" i="6"/>
  <c r="Q310" i="6"/>
  <c r="I311" i="6"/>
  <c r="L310" i="6"/>
  <c r="B309" i="6"/>
  <c r="C309" i="6" s="1"/>
  <c r="B306" i="6"/>
  <c r="C306" i="6" s="1"/>
  <c r="J311" i="6"/>
  <c r="J310" i="6"/>
  <c r="T311" i="6"/>
  <c r="L311" i="6"/>
  <c r="B307" i="6"/>
  <c r="C307" i="6" s="1"/>
  <c r="H310" i="6"/>
  <c r="K310" i="6"/>
  <c r="B308" i="6"/>
  <c r="C308" i="6" s="1"/>
  <c r="R311" i="6"/>
  <c r="H311" i="6"/>
  <c r="P312" i="6"/>
  <c r="S310" i="6"/>
  <c r="J312" i="6"/>
  <c r="S312" i="6"/>
  <c r="H312" i="6"/>
  <c r="S311" i="6"/>
  <c r="H313" i="6"/>
  <c r="L312" i="6"/>
  <c r="L313" i="6"/>
  <c r="P313" i="6"/>
  <c r="I312" i="6"/>
  <c r="Q312" i="6"/>
  <c r="B310" i="6"/>
  <c r="C310" i="6" s="1"/>
  <c r="R313" i="6"/>
  <c r="K311" i="6"/>
  <c r="T312" i="6"/>
  <c r="P311" i="6"/>
  <c r="S313" i="6"/>
  <c r="R312" i="6"/>
  <c r="Q313" i="6"/>
  <c r="I313" i="6"/>
  <c r="J313" i="6"/>
  <c r="L314" i="6"/>
  <c r="K312" i="6"/>
  <c r="R314" i="6"/>
  <c r="Q311" i="6"/>
  <c r="P316" i="6"/>
  <c r="T313" i="6"/>
  <c r="T314" i="6"/>
  <c r="K313" i="6"/>
  <c r="Q315" i="6"/>
  <c r="K315" i="6"/>
  <c r="S314" i="6"/>
  <c r="P314" i="6"/>
  <c r="L315" i="6"/>
  <c r="P315" i="6"/>
  <c r="J315" i="6"/>
  <c r="B314" i="6"/>
  <c r="C314" i="6" s="1"/>
  <c r="S316" i="6"/>
  <c r="R315" i="6"/>
  <c r="J316" i="6"/>
  <c r="Q314" i="6"/>
  <c r="H316" i="6"/>
  <c r="J314" i="6"/>
  <c r="I315" i="6"/>
  <c r="K314" i="6"/>
  <c r="T315" i="6"/>
  <c r="B311" i="6"/>
  <c r="C311" i="6" s="1"/>
  <c r="H314" i="6"/>
  <c r="I314" i="6"/>
  <c r="S315" i="6"/>
  <c r="H315" i="6"/>
  <c r="L316" i="6"/>
  <c r="Q317" i="6"/>
  <c r="B312" i="6"/>
  <c r="C312" i="6" s="1"/>
  <c r="T316" i="6"/>
  <c r="R316" i="6"/>
  <c r="B313" i="6"/>
  <c r="C313" i="6" s="1"/>
  <c r="K316" i="6"/>
  <c r="I317" i="6"/>
  <c r="Q316" i="6"/>
  <c r="P318" i="6"/>
  <c r="T317" i="6"/>
  <c r="L317" i="6"/>
  <c r="I316" i="6"/>
  <c r="S317" i="6"/>
  <c r="L318" i="6"/>
  <c r="P317" i="6"/>
  <c r="H317" i="6"/>
  <c r="R317" i="6"/>
  <c r="J318" i="6"/>
  <c r="H318" i="6"/>
  <c r="T319" i="6"/>
  <c r="B315" i="6"/>
  <c r="C315" i="6" s="1"/>
  <c r="T318" i="6"/>
  <c r="J317" i="6"/>
  <c r="Q319" i="6"/>
  <c r="K317" i="6"/>
  <c r="I319" i="6"/>
  <c r="R318" i="6"/>
  <c r="J319" i="6"/>
  <c r="I318" i="6"/>
  <c r="R320" i="6"/>
  <c r="Q318" i="6"/>
  <c r="S320" i="6"/>
  <c r="K320" i="6"/>
  <c r="P320" i="6"/>
  <c r="P319" i="6"/>
  <c r="B316" i="6"/>
  <c r="C316" i="6" s="1"/>
  <c r="T320" i="6"/>
  <c r="K319" i="6"/>
  <c r="K318" i="6"/>
  <c r="S319" i="6"/>
  <c r="R319" i="6"/>
  <c r="J320" i="6"/>
  <c r="S318" i="6"/>
  <c r="K321" i="6"/>
  <c r="H321" i="6"/>
  <c r="H320" i="6"/>
  <c r="B318" i="6"/>
  <c r="C318" i="6" s="1"/>
  <c r="I320" i="6"/>
  <c r="L319" i="6"/>
  <c r="I321" i="6"/>
  <c r="J321" i="6"/>
  <c r="S321" i="6"/>
  <c r="R321" i="6"/>
  <c r="L321" i="6"/>
  <c r="B317" i="6"/>
  <c r="C317" i="6" s="1"/>
  <c r="B320" i="6"/>
  <c r="C320" i="6" s="1"/>
  <c r="Q321" i="6"/>
  <c r="T321" i="6"/>
  <c r="B319" i="6"/>
  <c r="C319" i="6" s="1"/>
  <c r="L322" i="6"/>
  <c r="L320" i="6"/>
  <c r="H322" i="6"/>
  <c r="H319" i="6"/>
  <c r="K322" i="6"/>
  <c r="T322" i="6"/>
  <c r="Q320" i="6"/>
  <c r="I322" i="6"/>
  <c r="P322" i="6"/>
  <c r="J322" i="6"/>
  <c r="S322" i="6"/>
  <c r="R322" i="6"/>
  <c r="T323" i="6"/>
  <c r="H324" i="6"/>
  <c r="R323" i="6"/>
  <c r="B322" i="6"/>
  <c r="C322" i="6" s="1"/>
  <c r="S323" i="6"/>
  <c r="K324" i="6"/>
  <c r="B321" i="6"/>
  <c r="C321" i="6" s="1"/>
  <c r="Q322" i="6"/>
  <c r="P321" i="6"/>
  <c r="L324" i="6"/>
  <c r="I323" i="6"/>
  <c r="P323" i="6"/>
  <c r="Q323" i="6"/>
  <c r="J327" i="6"/>
  <c r="K325" i="6"/>
  <c r="J324" i="6"/>
  <c r="I324" i="6"/>
  <c r="S325" i="6"/>
  <c r="Q324" i="6"/>
  <c r="S324" i="6"/>
  <c r="R324" i="6"/>
  <c r="T324" i="6"/>
  <c r="K323" i="6"/>
  <c r="H325" i="6"/>
  <c r="H323" i="6"/>
  <c r="J325" i="6"/>
  <c r="T325" i="6"/>
  <c r="P325" i="6"/>
  <c r="R325" i="6"/>
  <c r="L325" i="6"/>
  <c r="L326" i="6"/>
  <c r="P326" i="6"/>
  <c r="Q325" i="6"/>
  <c r="S326" i="6"/>
  <c r="R326" i="6"/>
  <c r="I325" i="6"/>
  <c r="J323" i="6"/>
  <c r="Q327" i="6"/>
  <c r="B323" i="6"/>
  <c r="C323" i="6" s="1"/>
  <c r="S327" i="6"/>
  <c r="K326" i="6"/>
  <c r="P324" i="6"/>
  <c r="I326" i="6"/>
  <c r="L323" i="6"/>
  <c r="J326" i="6"/>
  <c r="L327" i="6"/>
  <c r="K327" i="6"/>
  <c r="P328" i="6"/>
  <c r="H327" i="6"/>
  <c r="I327" i="6"/>
  <c r="S328" i="6"/>
  <c r="T327" i="6"/>
  <c r="H326" i="6"/>
  <c r="T326" i="6"/>
  <c r="P327" i="6"/>
  <c r="K329" i="6"/>
  <c r="J328" i="6"/>
  <c r="H328" i="6"/>
  <c r="B324" i="6"/>
  <c r="C324" i="6" s="1"/>
  <c r="I328" i="6"/>
  <c r="L328" i="6"/>
  <c r="H329" i="6"/>
  <c r="P329" i="6"/>
  <c r="J329" i="6"/>
  <c r="L329" i="6"/>
  <c r="R327" i="6"/>
  <c r="K328" i="6"/>
  <c r="Q326" i="6"/>
  <c r="R330" i="6"/>
  <c r="B326" i="6"/>
  <c r="C326" i="6" s="1"/>
  <c r="R328" i="6"/>
  <c r="Q329" i="6"/>
  <c r="B327" i="6"/>
  <c r="C327" i="6" s="1"/>
  <c r="Q328" i="6"/>
  <c r="S329" i="6"/>
  <c r="Q330" i="6"/>
  <c r="I329" i="6"/>
  <c r="T328" i="6"/>
  <c r="R329" i="6"/>
  <c r="I330" i="6"/>
  <c r="S331" i="6"/>
  <c r="B328" i="6"/>
  <c r="C328" i="6" s="1"/>
  <c r="L331" i="6"/>
  <c r="H330" i="6"/>
  <c r="B325" i="6"/>
  <c r="C325" i="6" s="1"/>
  <c r="J330" i="6"/>
  <c r="P330" i="6"/>
  <c r="P331" i="6"/>
  <c r="H332" i="6"/>
  <c r="L330" i="6"/>
  <c r="J331" i="6"/>
  <c r="T332" i="6"/>
  <c r="Q331" i="6"/>
  <c r="T329" i="6"/>
  <c r="I331" i="6"/>
  <c r="K330" i="6"/>
  <c r="P333" i="6"/>
  <c r="L334" i="6"/>
  <c r="Q332" i="6"/>
  <c r="K331" i="6"/>
  <c r="B329" i="6"/>
  <c r="C329" i="6" s="1"/>
  <c r="I332" i="6"/>
  <c r="H333" i="6"/>
  <c r="S330" i="6"/>
  <c r="T330" i="6"/>
  <c r="R332" i="6"/>
  <c r="I333" i="6"/>
  <c r="R331" i="6"/>
  <c r="L333" i="6"/>
  <c r="B331" i="6"/>
  <c r="C331" i="6" s="1"/>
  <c r="Q333" i="6"/>
  <c r="T333" i="6"/>
  <c r="S333" i="6"/>
  <c r="J333" i="6"/>
  <c r="I334" i="6"/>
  <c r="S334" i="6"/>
  <c r="H331" i="6"/>
  <c r="R333" i="6"/>
  <c r="K332" i="6"/>
  <c r="T331" i="6"/>
  <c r="H334" i="6"/>
  <c r="J332" i="6"/>
  <c r="K335" i="6"/>
  <c r="L332" i="6"/>
  <c r="R334" i="6"/>
  <c r="T334" i="6"/>
  <c r="P332" i="6"/>
  <c r="K334" i="6"/>
  <c r="K333" i="6"/>
  <c r="S335" i="6"/>
  <c r="P334" i="6"/>
  <c r="R335" i="6"/>
  <c r="L335" i="6"/>
  <c r="I335" i="6"/>
  <c r="J336" i="6"/>
  <c r="B330" i="6"/>
  <c r="C330" i="6" s="1"/>
  <c r="S332" i="6"/>
  <c r="Q336" i="6"/>
  <c r="B332" i="6"/>
  <c r="C332" i="6" s="1"/>
  <c r="B333" i="6"/>
  <c r="C333" i="6" s="1"/>
  <c r="H336" i="6"/>
  <c r="Q335" i="6"/>
  <c r="J334" i="6"/>
  <c r="P336" i="6"/>
  <c r="K336" i="6"/>
  <c r="Q334" i="6"/>
  <c r="H337" i="6"/>
  <c r="T336" i="6"/>
  <c r="I337" i="6"/>
  <c r="K337" i="6"/>
  <c r="H335" i="6"/>
  <c r="T335" i="6"/>
  <c r="R337" i="6"/>
  <c r="L336" i="6"/>
  <c r="S336" i="6"/>
  <c r="T337" i="6"/>
  <c r="Q338" i="6"/>
  <c r="R338" i="6"/>
  <c r="S337" i="6"/>
  <c r="J337" i="6"/>
  <c r="P335" i="6"/>
  <c r="I336" i="6"/>
  <c r="J335" i="6"/>
  <c r="H338" i="6"/>
  <c r="S338" i="6"/>
  <c r="L337" i="6"/>
  <c r="L338" i="6"/>
  <c r="R336" i="6"/>
  <c r="B335" i="6"/>
  <c r="C335" i="6" s="1"/>
  <c r="K338" i="6"/>
  <c r="J339" i="6"/>
  <c r="I339" i="6"/>
  <c r="P337" i="6"/>
  <c r="B334" i="6"/>
  <c r="C334" i="6" s="1"/>
  <c r="I338" i="6"/>
  <c r="P338" i="6"/>
  <c r="T338" i="6"/>
  <c r="Q337" i="6"/>
  <c r="J338" i="6"/>
  <c r="L340" i="6"/>
  <c r="L339" i="6"/>
  <c r="T339" i="6"/>
  <c r="S340" i="6"/>
  <c r="Q340" i="6"/>
  <c r="B337" i="6"/>
  <c r="C337" i="6" s="1"/>
  <c r="Q339" i="6"/>
  <c r="B336" i="6"/>
  <c r="C336" i="6" s="1"/>
  <c r="S339" i="6"/>
  <c r="R339" i="6"/>
  <c r="H340" i="6"/>
  <c r="T340" i="6"/>
  <c r="H339" i="6"/>
  <c r="K339" i="6"/>
  <c r="J340" i="6"/>
  <c r="P339" i="6"/>
  <c r="Q341" i="6"/>
  <c r="K340" i="6"/>
  <c r="J341" i="6"/>
  <c r="I340" i="6"/>
  <c r="S341" i="6"/>
  <c r="R340" i="6"/>
  <c r="K341" i="6"/>
  <c r="K342" i="6"/>
  <c r="T341" i="6"/>
  <c r="H341" i="6"/>
  <c r="Q342" i="6"/>
  <c r="R342" i="6"/>
  <c r="T342" i="6"/>
  <c r="L341" i="6"/>
  <c r="S342" i="6"/>
  <c r="P340" i="6"/>
  <c r="H342" i="6"/>
  <c r="I342" i="6"/>
  <c r="I341" i="6"/>
  <c r="P342" i="6"/>
  <c r="P343" i="6"/>
  <c r="R343" i="6"/>
  <c r="S343" i="6"/>
  <c r="R341" i="6"/>
  <c r="L342" i="6"/>
  <c r="K343" i="6"/>
  <c r="B340" i="6"/>
  <c r="C340" i="6" s="1"/>
  <c r="Q343" i="6"/>
  <c r="P341" i="6"/>
  <c r="K345" i="6"/>
  <c r="L343" i="6"/>
  <c r="B339" i="6"/>
  <c r="C339" i="6" s="1"/>
  <c r="P344" i="6"/>
  <c r="T343" i="6"/>
  <c r="B338" i="6"/>
  <c r="C338" i="6" s="1"/>
  <c r="S344" i="6"/>
  <c r="J343" i="6"/>
  <c r="J342" i="6"/>
  <c r="H343" i="6"/>
  <c r="R345" i="6"/>
  <c r="I343" i="6"/>
  <c r="Q344" i="6"/>
  <c r="J344" i="6"/>
  <c r="B341" i="6"/>
  <c r="C341" i="6" s="1"/>
  <c r="L344" i="6"/>
  <c r="H345" i="6"/>
  <c r="T344" i="6"/>
  <c r="I346" i="6"/>
  <c r="R344" i="6"/>
  <c r="K344" i="6"/>
  <c r="H346" i="6"/>
  <c r="T347" i="6"/>
  <c r="Q346" i="6"/>
  <c r="T345" i="6"/>
  <c r="B344" i="6"/>
  <c r="C344" i="6" s="1"/>
  <c r="J346" i="6"/>
  <c r="Q345" i="6"/>
  <c r="K346" i="6"/>
  <c r="P345" i="6"/>
  <c r="T346" i="6"/>
  <c r="H344" i="6"/>
  <c r="I345" i="6"/>
  <c r="S345" i="6"/>
  <c r="J347" i="6"/>
  <c r="P346" i="6"/>
  <c r="J345" i="6"/>
  <c r="I344" i="6"/>
  <c r="L345" i="6"/>
  <c r="L346" i="6"/>
  <c r="Q347" i="6"/>
  <c r="S348" i="6"/>
  <c r="R346" i="6"/>
  <c r="R347" i="6"/>
  <c r="P347" i="6"/>
  <c r="K347" i="6"/>
  <c r="B343" i="6"/>
  <c r="C343" i="6" s="1"/>
  <c r="L347" i="6"/>
  <c r="J348" i="6"/>
  <c r="S346" i="6"/>
  <c r="P348" i="6"/>
  <c r="I348" i="6"/>
  <c r="H348" i="6"/>
  <c r="S349" i="6"/>
  <c r="B345" i="6"/>
  <c r="C345" i="6" s="1"/>
  <c r="B342" i="6"/>
  <c r="C342" i="6" s="1"/>
  <c r="Q349" i="6"/>
  <c r="T349" i="6"/>
  <c r="K348" i="6"/>
  <c r="S347" i="6"/>
  <c r="I347" i="6"/>
  <c r="H347" i="6"/>
  <c r="P350" i="6"/>
  <c r="P351" i="6"/>
  <c r="R348" i="6"/>
  <c r="L348" i="6"/>
  <c r="H349" i="6"/>
  <c r="B346" i="6"/>
  <c r="C346" i="6" s="1"/>
  <c r="R349" i="6"/>
  <c r="T348" i="6"/>
  <c r="H350" i="6"/>
  <c r="B348" i="6"/>
  <c r="C348" i="6" s="1"/>
  <c r="K350" i="6"/>
  <c r="T350" i="6"/>
  <c r="I349" i="6"/>
  <c r="I350" i="6"/>
  <c r="B347" i="6"/>
  <c r="C347" i="6" s="1"/>
  <c r="I351" i="6"/>
  <c r="J349" i="6"/>
  <c r="K349" i="6"/>
  <c r="L351" i="6"/>
  <c r="R351" i="6"/>
  <c r="Q348" i="6"/>
  <c r="P349" i="6"/>
  <c r="H352" i="6"/>
  <c r="S351" i="6"/>
  <c r="J350" i="6"/>
  <c r="L349" i="6"/>
  <c r="R350" i="6"/>
  <c r="I353" i="6"/>
  <c r="T352" i="6"/>
  <c r="L352" i="6"/>
  <c r="S350" i="6"/>
  <c r="Q351" i="6"/>
  <c r="H351" i="6"/>
  <c r="Q352" i="6"/>
  <c r="Q353" i="6"/>
  <c r="H353" i="6"/>
  <c r="J351" i="6"/>
  <c r="P353" i="6"/>
  <c r="K351" i="6"/>
  <c r="R352" i="6"/>
  <c r="Q350" i="6"/>
  <c r="T351" i="6"/>
  <c r="S352" i="6"/>
  <c r="L353" i="6"/>
  <c r="J354" i="6"/>
  <c r="I352" i="6"/>
  <c r="K352" i="6"/>
  <c r="T353" i="6"/>
  <c r="P352" i="6"/>
  <c r="L354" i="6"/>
  <c r="B349" i="6"/>
  <c r="C349" i="6" s="1"/>
  <c r="J353" i="6"/>
  <c r="L350" i="6"/>
  <c r="J355" i="6"/>
  <c r="H354" i="6"/>
  <c r="B350" i="6"/>
  <c r="C350" i="6" s="1"/>
  <c r="B351" i="6"/>
  <c r="C351" i="6" s="1"/>
  <c r="R354" i="6"/>
  <c r="T354" i="6"/>
  <c r="R355" i="6"/>
  <c r="J352" i="6"/>
  <c r="K353" i="6"/>
  <c r="R353" i="6"/>
  <c r="I354" i="6"/>
  <c r="B352" i="6"/>
  <c r="C352" i="6" s="1"/>
  <c r="S355" i="6"/>
  <c r="I356" i="6"/>
  <c r="R356" i="6"/>
  <c r="Q355" i="6"/>
  <c r="I355" i="6"/>
  <c r="K356" i="6"/>
  <c r="P355" i="6"/>
  <c r="S353" i="6"/>
  <c r="R357" i="6"/>
  <c r="K354" i="6"/>
  <c r="P356" i="6"/>
  <c r="T355" i="6"/>
  <c r="S354" i="6"/>
  <c r="Q357" i="6"/>
  <c r="Q356" i="6"/>
  <c r="S357" i="6"/>
  <c r="L355" i="6"/>
  <c r="H357" i="6"/>
  <c r="K355" i="6"/>
  <c r="T357" i="6"/>
  <c r="J356" i="6"/>
  <c r="Q354" i="6"/>
  <c r="B354" i="6"/>
  <c r="C354" i="6" s="1"/>
  <c r="P357" i="6"/>
  <c r="H355" i="6"/>
  <c r="H356" i="6"/>
  <c r="L357" i="6"/>
  <c r="J358" i="6"/>
  <c r="B353" i="6"/>
  <c r="C353" i="6" s="1"/>
  <c r="S356" i="6"/>
  <c r="T356" i="6"/>
  <c r="I357" i="6"/>
  <c r="J357" i="6"/>
  <c r="T358" i="6"/>
  <c r="R358" i="6"/>
  <c r="I358" i="6"/>
  <c r="P354" i="6"/>
  <c r="K357" i="6"/>
  <c r="S358" i="6"/>
  <c r="R359" i="6"/>
  <c r="L359" i="6"/>
  <c r="T360" i="6"/>
  <c r="H358" i="6"/>
  <c r="B356" i="6"/>
  <c r="C356" i="6" s="1"/>
  <c r="Q358" i="6"/>
  <c r="Q359" i="6"/>
  <c r="R360" i="6"/>
  <c r="I360" i="6"/>
  <c r="L358" i="6"/>
  <c r="B355" i="6"/>
  <c r="C355" i="6" s="1"/>
  <c r="S359" i="6"/>
  <c r="K358" i="6"/>
  <c r="T359" i="6"/>
  <c r="K359" i="6"/>
  <c r="J359" i="6"/>
  <c r="P358" i="6"/>
  <c r="B357" i="6"/>
  <c r="C357" i="6" s="1"/>
  <c r="L356" i="6"/>
  <c r="P361" i="6"/>
  <c r="S361" i="6"/>
  <c r="Q360" i="6"/>
  <c r="H362" i="6"/>
  <c r="J360" i="6"/>
  <c r="L360" i="6"/>
  <c r="T361" i="6"/>
  <c r="H361" i="6"/>
  <c r="K361" i="6"/>
  <c r="K362" i="6"/>
  <c r="H359" i="6"/>
  <c r="S360" i="6"/>
  <c r="R361" i="6"/>
  <c r="I359" i="6"/>
  <c r="B358" i="6"/>
  <c r="C358" i="6" s="1"/>
  <c r="P360" i="6"/>
  <c r="J361" i="6"/>
  <c r="P359" i="6"/>
  <c r="L361" i="6"/>
  <c r="K360" i="6"/>
  <c r="T362" i="6"/>
  <c r="I362" i="6"/>
  <c r="L362" i="6"/>
  <c r="S364" i="6"/>
  <c r="I361" i="6"/>
  <c r="B359" i="6"/>
  <c r="C359" i="6" s="1"/>
  <c r="H360" i="6"/>
  <c r="P362" i="6"/>
  <c r="R362" i="6"/>
  <c r="Q361" i="6"/>
  <c r="J362" i="6"/>
  <c r="P364" i="6"/>
  <c r="R363" i="6"/>
  <c r="L364" i="6"/>
  <c r="T364" i="6"/>
  <c r="B362" i="6"/>
  <c r="C362" i="6" s="1"/>
  <c r="K363" i="6"/>
  <c r="R364" i="6"/>
  <c r="P363" i="6"/>
  <c r="S362" i="6"/>
  <c r="Q363" i="6"/>
  <c r="B360" i="6"/>
  <c r="C360" i="6" s="1"/>
  <c r="S363" i="6"/>
  <c r="J364" i="6"/>
  <c r="L363" i="6"/>
  <c r="Q362" i="6"/>
  <c r="H364" i="6"/>
  <c r="K364" i="6"/>
  <c r="H363" i="6"/>
  <c r="I364" i="6"/>
  <c r="P365" i="6"/>
  <c r="I363" i="6"/>
  <c r="J363" i="6"/>
  <c r="K365" i="6"/>
  <c r="H366" i="6"/>
  <c r="I365" i="6"/>
  <c r="Q364" i="6"/>
  <c r="L365" i="6"/>
  <c r="T365" i="6"/>
  <c r="B361" i="6"/>
  <c r="C361" i="6" s="1"/>
  <c r="J365" i="6"/>
  <c r="S365" i="6"/>
  <c r="P366" i="6"/>
  <c r="J367" i="6"/>
  <c r="T363" i="6"/>
  <c r="I366" i="6"/>
  <c r="Q365" i="6"/>
  <c r="Q366" i="6"/>
  <c r="B363" i="6"/>
  <c r="C363" i="6" s="1"/>
  <c r="T367" i="6"/>
  <c r="H367" i="6"/>
  <c r="H365" i="6"/>
  <c r="T366" i="6"/>
  <c r="R365" i="6"/>
  <c r="K367" i="6"/>
  <c r="S367" i="6"/>
  <c r="S366" i="6"/>
  <c r="K368" i="6"/>
  <c r="R368" i="6"/>
  <c r="R366" i="6"/>
  <c r="B364" i="6"/>
  <c r="C364" i="6" s="1"/>
  <c r="L366" i="6"/>
  <c r="J368" i="6"/>
  <c r="P367" i="6"/>
  <c r="K366" i="6"/>
  <c r="R367" i="6"/>
  <c r="L367" i="6"/>
  <c r="J366" i="6"/>
  <c r="B365" i="6"/>
  <c r="C365" i="6" s="1"/>
  <c r="L368" i="6"/>
  <c r="T368" i="6"/>
  <c r="Q367" i="6"/>
  <c r="I369" i="6"/>
  <c r="Q368" i="6"/>
  <c r="Q369" i="6"/>
  <c r="P368" i="6"/>
  <c r="I367" i="6"/>
  <c r="I368" i="6"/>
  <c r="S368" i="6"/>
  <c r="H370" i="6"/>
  <c r="H369" i="6"/>
  <c r="B366" i="6"/>
  <c r="C366" i="6" s="1"/>
  <c r="Q370" i="6"/>
  <c r="L369" i="6"/>
  <c r="H368" i="6"/>
  <c r="T369" i="6"/>
  <c r="B367" i="6"/>
  <c r="C367" i="6" s="1"/>
  <c r="K369" i="6"/>
  <c r="J369" i="6"/>
  <c r="T370" i="6"/>
  <c r="K370" i="6"/>
  <c r="S369" i="6"/>
  <c r="L370" i="6"/>
  <c r="I370" i="6"/>
  <c r="P369" i="6"/>
  <c r="R370" i="6"/>
  <c r="R369" i="6"/>
  <c r="J371" i="6"/>
  <c r="P370" i="6"/>
  <c r="L371" i="6"/>
  <c r="H371" i="6"/>
  <c r="B369" i="6"/>
  <c r="C369" i="6" s="1"/>
  <c r="T371" i="6"/>
  <c r="J372" i="6"/>
  <c r="P371" i="6"/>
  <c r="L372" i="6"/>
  <c r="S370" i="6"/>
  <c r="H372" i="6"/>
  <c r="I371" i="6"/>
  <c r="Q371" i="6"/>
  <c r="R373" i="6"/>
  <c r="S371" i="6"/>
  <c r="K371" i="6"/>
  <c r="Q372" i="6"/>
  <c r="B368" i="6"/>
  <c r="C368" i="6" s="1"/>
  <c r="J370" i="6"/>
  <c r="S372" i="6"/>
  <c r="R372" i="6"/>
  <c r="T373" i="6"/>
  <c r="Q373" i="6"/>
  <c r="P374" i="6"/>
  <c r="J373" i="6"/>
  <c r="R371" i="6"/>
  <c r="T372" i="6"/>
  <c r="H373" i="6"/>
  <c r="K372" i="6"/>
  <c r="B370" i="6"/>
  <c r="C370" i="6" s="1"/>
  <c r="I372" i="6"/>
  <c r="B371" i="6"/>
  <c r="C371" i="6" s="1"/>
  <c r="K373" i="6"/>
  <c r="Q374" i="6"/>
  <c r="I374" i="6"/>
  <c r="S373" i="6"/>
  <c r="K374" i="6"/>
  <c r="I373" i="6"/>
  <c r="B372" i="6"/>
  <c r="C372" i="6" s="1"/>
  <c r="P372" i="6"/>
  <c r="S374" i="6"/>
  <c r="L373" i="6"/>
  <c r="R374" i="6"/>
  <c r="T374" i="6"/>
  <c r="L374" i="6"/>
  <c r="H374" i="6"/>
  <c r="I375" i="6"/>
  <c r="P373" i="6"/>
  <c r="J374" i="6"/>
  <c r="P375" i="6"/>
  <c r="B373" i="6"/>
  <c r="C373" i="6" s="1"/>
  <c r="Q375" i="6"/>
  <c r="I376" i="6"/>
  <c r="Q376" i="6"/>
  <c r="H375" i="6"/>
  <c r="B374" i="6"/>
  <c r="C374" i="6" s="1"/>
  <c r="Q377" i="6"/>
  <c r="I378" i="6"/>
  <c r="I379" i="6"/>
  <c r="B375" i="6"/>
  <c r="C375" i="6" s="1"/>
  <c r="I377" i="6"/>
  <c r="Q380" i="6"/>
  <c r="I380" i="6"/>
  <c r="Q379" i="6"/>
  <c r="T381" i="6"/>
  <c r="B377" i="6"/>
  <c r="C377" i="6" s="1"/>
  <c r="Q378" i="6"/>
  <c r="B379" i="6"/>
  <c r="C379" i="6" s="1"/>
  <c r="J381" i="6"/>
  <c r="P381" i="6"/>
  <c r="H381" i="6"/>
  <c r="I381" i="6"/>
  <c r="B376" i="6"/>
  <c r="C376" i="6" s="1"/>
  <c r="Q381" i="6"/>
  <c r="K382" i="6"/>
  <c r="Q382" i="6"/>
  <c r="K381" i="6"/>
  <c r="R382" i="6"/>
  <c r="H382" i="6"/>
  <c r="L381" i="6"/>
  <c r="S382" i="6"/>
  <c r="T383" i="6"/>
  <c r="R381" i="6"/>
  <c r="S381" i="6"/>
  <c r="B378" i="6"/>
  <c r="C378" i="6" s="1"/>
  <c r="T382" i="6"/>
  <c r="R383" i="6"/>
  <c r="H383" i="6"/>
  <c r="P382" i="6"/>
  <c r="L382" i="6"/>
  <c r="I383" i="6"/>
  <c r="J383" i="6"/>
  <c r="J382" i="6"/>
  <c r="B380" i="6"/>
  <c r="C380" i="6" s="1"/>
  <c r="I384" i="6"/>
  <c r="B381" i="6"/>
  <c r="C381" i="6" s="1"/>
  <c r="Q383" i="6"/>
  <c r="I382" i="6"/>
  <c r="S383" i="6"/>
  <c r="P383" i="6"/>
  <c r="K383" i="6"/>
  <c r="L383" i="6"/>
  <c r="P384" i="6"/>
  <c r="W378" i="6"/>
  <c r="R31" i="6"/>
  <c r="L31" i="6"/>
  <c r="J35" i="6"/>
  <c r="S36" i="6"/>
  <c r="S31" i="6"/>
  <c r="H39" i="6"/>
  <c r="Q39" i="6"/>
  <c r="Q31" i="6"/>
  <c r="J39" i="6"/>
  <c r="L35" i="6"/>
  <c r="P34" i="6"/>
  <c r="I37" i="6"/>
  <c r="I35" i="6"/>
  <c r="K38" i="6"/>
  <c r="L32" i="6"/>
  <c r="H31" i="6"/>
  <c r="S39" i="6"/>
  <c r="K31" i="6"/>
  <c r="T37" i="6"/>
  <c r="T33" i="6"/>
  <c r="R38" i="6"/>
  <c r="I34" i="6"/>
  <c r="H36" i="6"/>
  <c r="K34" i="6"/>
  <c r="P40" i="6"/>
  <c r="P38" i="6"/>
  <c r="R39" i="6"/>
  <c r="Q38" i="6"/>
  <c r="L39" i="6"/>
  <c r="R37" i="6"/>
  <c r="H40" i="6"/>
  <c r="J37" i="6"/>
  <c r="P37" i="6"/>
  <c r="J38" i="6"/>
  <c r="H32" i="6"/>
  <c r="S34" i="6"/>
  <c r="J33" i="6"/>
  <c r="P39" i="6"/>
  <c r="T32" i="6"/>
  <c r="K39" i="6"/>
  <c r="T34" i="6"/>
  <c r="P33" i="6"/>
  <c r="P35" i="6"/>
  <c r="Q37" i="6"/>
  <c r="Q32" i="6"/>
  <c r="H37" i="6"/>
  <c r="S33" i="6"/>
  <c r="T36" i="6"/>
  <c r="Q36" i="6"/>
  <c r="S38" i="6"/>
  <c r="T38" i="6"/>
  <c r="H38" i="6"/>
  <c r="J34" i="6"/>
  <c r="P31" i="6"/>
  <c r="K33" i="6"/>
  <c r="H35" i="6"/>
  <c r="R33" i="6"/>
  <c r="Q34" i="6"/>
  <c r="J36" i="6"/>
  <c r="J32" i="6"/>
  <c r="J31" i="6"/>
  <c r="I38" i="6"/>
  <c r="P32" i="6"/>
  <c r="R36" i="6"/>
  <c r="L36" i="6"/>
  <c r="I36" i="6"/>
  <c r="L34" i="6"/>
  <c r="I33" i="6"/>
  <c r="Q35" i="6"/>
  <c r="K37" i="6"/>
  <c r="P36" i="6"/>
  <c r="H33" i="6"/>
  <c r="S32" i="6"/>
  <c r="B31" i="6"/>
  <c r="C31" i="6" s="1"/>
  <c r="R35" i="6"/>
  <c r="I39" i="6"/>
  <c r="H34" i="6"/>
  <c r="K32" i="6"/>
  <c r="L37" i="6"/>
  <c r="I32" i="6"/>
  <c r="Q33" i="6"/>
  <c r="L38" i="6"/>
  <c r="T31" i="6"/>
  <c r="R32" i="6"/>
  <c r="S37" i="6"/>
  <c r="B33" i="6"/>
  <c r="C33" i="6" s="1"/>
  <c r="I31" i="6"/>
  <c r="S35" i="6"/>
  <c r="T35" i="6"/>
  <c r="B32" i="6"/>
  <c r="C32" i="6" s="1"/>
  <c r="K35" i="6"/>
  <c r="T39" i="6"/>
  <c r="L33" i="6"/>
  <c r="R34" i="6"/>
  <c r="K36" i="6"/>
  <c r="V33" i="6"/>
  <c r="B35" i="6"/>
  <c r="C35" i="6" s="1"/>
  <c r="B137" i="6"/>
  <c r="C137" i="6" s="1"/>
  <c r="B166" i="6"/>
  <c r="C166" i="6" s="1"/>
  <c r="B165" i="6"/>
  <c r="C165" i="6" s="1"/>
  <c r="B34" i="6"/>
  <c r="C34" i="6" s="1"/>
  <c r="B39" i="6"/>
  <c r="C39" i="6" s="1"/>
  <c r="B42" i="6"/>
  <c r="C42" i="6" s="1"/>
  <c r="B43" i="6"/>
  <c r="C43" i="6" s="1"/>
  <c r="B46" i="6"/>
  <c r="C46" i="6" s="1"/>
  <c r="B50" i="6"/>
  <c r="C50" i="6" s="1"/>
  <c r="B56" i="6"/>
  <c r="C56" i="6" s="1"/>
  <c r="B57" i="6"/>
  <c r="C57" i="6" s="1"/>
  <c r="B58" i="6"/>
  <c r="C58" i="6" s="1"/>
  <c r="B61" i="6"/>
  <c r="C61" i="6" s="1"/>
  <c r="B63" i="6"/>
  <c r="C63" i="6" s="1"/>
  <c r="B65" i="6"/>
  <c r="C65" i="6" s="1"/>
  <c r="B67" i="6"/>
  <c r="C67" i="6" s="1"/>
  <c r="B68" i="6"/>
  <c r="C68" i="6" s="1"/>
  <c r="B69" i="6"/>
  <c r="C69" i="6" s="1"/>
  <c r="B70" i="6"/>
  <c r="C70" i="6" s="1"/>
  <c r="B72" i="6"/>
  <c r="C72" i="6" s="1"/>
  <c r="B74" i="6"/>
  <c r="C74" i="6" s="1"/>
  <c r="B76" i="6"/>
  <c r="C76" i="6" s="1"/>
  <c r="B77" i="6"/>
  <c r="C77" i="6" s="1"/>
  <c r="B82" i="6"/>
  <c r="C82" i="6" s="1"/>
  <c r="B85" i="6"/>
  <c r="C85" i="6" s="1"/>
  <c r="B86" i="6"/>
  <c r="C86" i="6" s="1"/>
  <c r="B88" i="6"/>
  <c r="C88" i="6" s="1"/>
  <c r="B91" i="6"/>
  <c r="C91" i="6" s="1"/>
  <c r="B93" i="6"/>
  <c r="C93" i="6" s="1"/>
  <c r="B94" i="6"/>
  <c r="C94" i="6" s="1"/>
  <c r="B95" i="6"/>
  <c r="C95" i="6" s="1"/>
  <c r="B96" i="6"/>
  <c r="C96" i="6" s="1"/>
  <c r="B98" i="6"/>
  <c r="C98" i="6" s="1"/>
  <c r="B100" i="6"/>
  <c r="C100" i="6" s="1"/>
  <c r="B101" i="6"/>
  <c r="C101" i="6" s="1"/>
  <c r="B102" i="6"/>
  <c r="C102" i="6" s="1"/>
  <c r="B105" i="6"/>
  <c r="C105" i="6" s="1"/>
  <c r="B106" i="6"/>
  <c r="C106" i="6" s="1"/>
  <c r="B108" i="6"/>
  <c r="C108" i="6" s="1"/>
  <c r="B107" i="6"/>
  <c r="C107" i="6" s="1"/>
  <c r="B110" i="6"/>
  <c r="C110" i="6" s="1"/>
  <c r="B113" i="6"/>
  <c r="C113" i="6" s="1"/>
  <c r="B115" i="6"/>
  <c r="C115" i="6" s="1"/>
  <c r="B116" i="6"/>
  <c r="C116" i="6" s="1"/>
  <c r="B117" i="6"/>
  <c r="C117" i="6" s="1"/>
  <c r="B118" i="6"/>
  <c r="C118" i="6" s="1"/>
  <c r="B119" i="6"/>
  <c r="C119" i="6" s="1"/>
  <c r="B120" i="6"/>
  <c r="C120" i="6" s="1"/>
  <c r="B124" i="6"/>
  <c r="C124" i="6" s="1"/>
  <c r="B126" i="6"/>
  <c r="C126" i="6" s="1"/>
  <c r="B130" i="6"/>
  <c r="C130" i="6" s="1"/>
  <c r="B131" i="6"/>
  <c r="C131" i="6" s="1"/>
  <c r="B132" i="6"/>
  <c r="C132" i="6" s="1"/>
  <c r="B133" i="6"/>
  <c r="C133" i="6" s="1"/>
  <c r="B136" i="6"/>
  <c r="C136" i="6" s="1"/>
  <c r="B139" i="6"/>
  <c r="C139" i="6" s="1"/>
  <c r="B148" i="6"/>
  <c r="C148" i="6" s="1"/>
  <c r="B149" i="6"/>
  <c r="C149" i="6" s="1"/>
  <c r="B150" i="6"/>
  <c r="C150" i="6" s="1"/>
  <c r="B157" i="6"/>
  <c r="C157" i="6" s="1"/>
  <c r="B158" i="6"/>
  <c r="C158" i="6" s="1"/>
  <c r="B161" i="6"/>
  <c r="C161" i="6" s="1"/>
  <c r="B160" i="6"/>
  <c r="C160" i="6" s="1"/>
  <c r="B162" i="6"/>
  <c r="C162" i="6" s="1"/>
  <c r="B163" i="6"/>
  <c r="C163" i="6" s="1"/>
  <c r="J384" i="18"/>
  <c r="R384" i="18"/>
  <c r="W387" i="6"/>
  <c r="V23" i="6" l="1"/>
  <c r="J384" i="6"/>
  <c r="R384" i="6"/>
  <c r="J375" i="6"/>
  <c r="R375" i="6"/>
  <c r="V25" i="6"/>
  <c r="F11" i="6" s="1"/>
  <c r="I25" i="6"/>
  <c r="G10" i="6" s="1"/>
  <c r="Q25" i="6"/>
  <c r="K10" i="6" s="1"/>
  <c r="S384" i="18"/>
  <c r="K384" i="18"/>
  <c r="S375" i="6" l="1"/>
  <c r="S384" i="6"/>
  <c r="K375" i="6"/>
  <c r="K384" i="6"/>
  <c r="L384" i="18"/>
  <c r="T384" i="18"/>
  <c r="T375" i="6" l="1"/>
  <c r="T384" i="6"/>
  <c r="L375" i="6"/>
  <c r="L384" i="6"/>
  <c r="P385" i="18"/>
  <c r="H385" i="18"/>
  <c r="H376" i="6" l="1"/>
  <c r="H385" i="6"/>
  <c r="P376" i="6"/>
  <c r="P385" i="6"/>
  <c r="J385" i="18"/>
  <c r="J385" i="6" s="1"/>
  <c r="R385" i="18"/>
  <c r="R385" i="6" s="1"/>
  <c r="R376" i="6" l="1"/>
  <c r="J376" i="6"/>
  <c r="S385" i="18"/>
  <c r="K385" i="18"/>
  <c r="S376" i="6" l="1"/>
  <c r="S385" i="6"/>
  <c r="K376" i="6"/>
  <c r="K385" i="6"/>
  <c r="T385" i="18"/>
  <c r="L385" i="18"/>
  <c r="L376" i="6" l="1"/>
  <c r="L385" i="6"/>
  <c r="T376" i="6"/>
  <c r="T385" i="6"/>
  <c r="H386" i="18"/>
  <c r="H379" i="6" s="1"/>
  <c r="P386" i="18"/>
  <c r="P379" i="6" s="1"/>
  <c r="P377" i="6" l="1"/>
  <c r="P386" i="6"/>
  <c r="H377" i="6"/>
  <c r="H386" i="6"/>
  <c r="R386" i="18"/>
  <c r="J386" i="18"/>
  <c r="J386" i="6" l="1"/>
  <c r="J379" i="6"/>
  <c r="R386" i="6"/>
  <c r="R379" i="6"/>
  <c r="J377" i="6"/>
  <c r="R377" i="6"/>
  <c r="S386" i="18"/>
  <c r="S379" i="6" s="1"/>
  <c r="K386" i="18"/>
  <c r="K379" i="6" s="1"/>
  <c r="K377" i="6" l="1"/>
  <c r="K386" i="6"/>
  <c r="S377" i="6"/>
  <c r="S386" i="6"/>
  <c r="L386" i="18"/>
  <c r="L379" i="6" s="1"/>
  <c r="T386" i="18"/>
  <c r="T379" i="6" s="1"/>
  <c r="L377" i="6" l="1"/>
  <c r="L386" i="6"/>
  <c r="T377" i="6"/>
  <c r="T386" i="6"/>
  <c r="P387" i="18"/>
  <c r="P380" i="6" s="1"/>
  <c r="H387" i="18"/>
  <c r="H380" i="6" s="1"/>
  <c r="P378" i="6" l="1"/>
  <c r="P387" i="6"/>
  <c r="H378" i="6"/>
  <c r="H387" i="6"/>
  <c r="J387" i="18"/>
  <c r="R387" i="18"/>
  <c r="R387" i="6" l="1"/>
  <c r="R380" i="6"/>
  <c r="J387" i="6"/>
  <c r="J380" i="6"/>
  <c r="R378" i="6"/>
  <c r="J378" i="6"/>
  <c r="S387" i="18"/>
  <c r="S380" i="6" s="1"/>
  <c r="K387" i="18"/>
  <c r="K380" i="6" s="1"/>
  <c r="K378" i="6" l="1"/>
  <c r="K387" i="6"/>
  <c r="S378" i="6"/>
  <c r="S387" i="6"/>
  <c r="L387" i="18"/>
  <c r="L380" i="6" s="1"/>
  <c r="T387" i="18"/>
  <c r="T380" i="6" s="1"/>
  <c r="T378" i="6" l="1"/>
  <c r="T387" i="6"/>
  <c r="L378" i="6"/>
  <c r="L387" i="6"/>
</calcChain>
</file>

<file path=xl/comments1.xml><?xml version="1.0" encoding="utf-8"?>
<comments xmlns="http://schemas.openxmlformats.org/spreadsheetml/2006/main">
  <authors>
    <author>Mamen Valcárcel Cabrera</author>
  </authors>
  <commentList>
    <comment ref="A7" authorId="0" shapeId="0">
      <text>
        <r>
          <rPr>
            <b/>
            <sz val="9"/>
            <color indexed="81"/>
            <rFont val="Tahoma"/>
            <family val="2"/>
          </rPr>
          <t>Introduzca la fecha de la firma del préstamo hipotecario. Sólo mes y año. No introducir el día
Ejemplo: 5/95 (mayo de 1995)</t>
        </r>
        <r>
          <rPr>
            <sz val="9"/>
            <color indexed="81"/>
            <rFont val="Tahoma"/>
            <family val="2"/>
          </rPr>
          <t xml:space="preserve">
</t>
        </r>
      </text>
    </comment>
    <comment ref="A10" authorId="0" shapeId="0">
      <text>
        <r>
          <rPr>
            <b/>
            <sz val="9"/>
            <color indexed="81"/>
            <rFont val="Tahoma"/>
            <family val="2"/>
          </rPr>
          <t>Tipo de interés que se aplicará el primer año. (12 meses)</t>
        </r>
        <r>
          <rPr>
            <sz val="9"/>
            <color indexed="81"/>
            <rFont val="Tahoma"/>
            <family val="2"/>
          </rPr>
          <t xml:space="preserve">
</t>
        </r>
      </text>
    </comment>
    <comment ref="A12" authorId="0" shapeId="0">
      <text>
        <r>
          <rPr>
            <b/>
            <sz val="9"/>
            <color indexed="81"/>
            <rFont val="Tahoma"/>
            <family val="2"/>
          </rPr>
          <t>% Diferencial que se aplicará junto al euríbor durante el préstamo hipotecario</t>
        </r>
        <r>
          <rPr>
            <sz val="9"/>
            <color indexed="81"/>
            <rFont val="Tahoma"/>
            <family val="2"/>
          </rPr>
          <t xml:space="preserve">
</t>
        </r>
      </text>
    </comment>
    <comment ref="A13" authorId="0" shapeId="0">
      <text>
        <r>
          <rPr>
            <b/>
            <sz val="9"/>
            <color indexed="81"/>
            <rFont val="Tahoma"/>
            <family val="2"/>
          </rPr>
          <t>Capital hipotecado a la fecha de la firma de la escritura, en euros</t>
        </r>
        <r>
          <rPr>
            <sz val="9"/>
            <color indexed="81"/>
            <rFont val="Tahoma"/>
            <family val="2"/>
          </rPr>
          <t xml:space="preserve">
</t>
        </r>
      </text>
    </comment>
    <comment ref="A15" authorId="0" shapeId="0">
      <text>
        <r>
          <rPr>
            <b/>
            <sz val="9"/>
            <color indexed="81"/>
            <rFont val="Tahoma"/>
            <family val="2"/>
          </rPr>
          <t>Con cuántos meses de antelación se toma como referencia el euríbor para la actualización del tipo de interés, con respecto al mes de la fecha de la primera cuota.
Valor numérico ( 1, 2, 3…)</t>
        </r>
        <r>
          <rPr>
            <sz val="9"/>
            <color indexed="81"/>
            <rFont val="Tahoma"/>
            <family val="2"/>
          </rPr>
          <t xml:space="preserve">
</t>
        </r>
      </text>
    </comment>
    <comment ref="A16" authorId="0" shapeId="0">
      <text>
        <r>
          <rPr>
            <b/>
            <sz val="9"/>
            <color indexed="81"/>
            <rFont val="Tahoma"/>
            <family val="2"/>
          </rPr>
          <t>Tipo de interés que se aplicará en el caso de que el euríbor + diferencial sea menor sea menor que dicho porcentaje prefijado</t>
        </r>
        <r>
          <rPr>
            <sz val="9"/>
            <color indexed="81"/>
            <rFont val="Tahoma"/>
            <family val="2"/>
          </rPr>
          <t xml:space="preserve">
</t>
        </r>
      </text>
    </comment>
    <comment ref="A17" authorId="0" shapeId="0">
      <text>
        <r>
          <rPr>
            <b/>
            <sz val="9"/>
            <color indexed="81"/>
            <rFont val="Tahoma"/>
            <family val="2"/>
          </rPr>
          <t>Se establece como periodo de revisión del euríbor 6 o 12 meses</t>
        </r>
      </text>
    </comment>
  </commentList>
</comments>
</file>

<file path=xl/sharedStrings.xml><?xml version="1.0" encoding="utf-8"?>
<sst xmlns="http://schemas.openxmlformats.org/spreadsheetml/2006/main" count="117" uniqueCount="58">
  <si>
    <t>Fecha</t>
  </si>
  <si>
    <t>Nº Cuota</t>
  </si>
  <si>
    <t>Mensualidades
 faltantes</t>
  </si>
  <si>
    <t>Interés + 
diferencial</t>
  </si>
  <si>
    <t>Interes
(x meses antes)</t>
  </si>
  <si>
    <t>Tipo aplicable</t>
  </si>
  <si>
    <t>CAPITAL</t>
  </si>
  <si>
    <t>Cuota mensual</t>
  </si>
  <si>
    <t>Intereses</t>
  </si>
  <si>
    <t>Amortización
(cuota -intereses)</t>
  </si>
  <si>
    <t>Capital final</t>
  </si>
  <si>
    <t>SIN CLÁUSULA SUELO</t>
  </si>
  <si>
    <t>Posible deuda bancaria</t>
  </si>
  <si>
    <t>Posible deuda
 bancaria acumulado</t>
  </si>
  <si>
    <t>CON CLÁUSULA SUELO</t>
  </si>
  <si>
    <t>NÚMERO DE AÑOS DE LA HIPOTECA</t>
  </si>
  <si>
    <t>CAPITAL INICIAL</t>
  </si>
  <si>
    <t>TIPO DE INTERÉS</t>
  </si>
  <si>
    <t>TOTAL CUOTA MENSUAL CON SUELO</t>
  </si>
  <si>
    <t>TOTAL CUOTA MENSUAL SIN SUELO</t>
  </si>
  <si>
    <t>POSIBLE DEUDA</t>
  </si>
  <si>
    <t>NÚMERO DE EXPEDIENTE:</t>
  </si>
  <si>
    <t>OBSERVACIONES</t>
  </si>
  <si>
    <t>RESUMEN EJECUTIVO</t>
  </si>
  <si>
    <t>Hasta la fecha</t>
  </si>
  <si>
    <t>Según los datos que constan en el expediente</t>
  </si>
  <si>
    <t>Cuota
mensual</t>
  </si>
  <si>
    <t xml:space="preserve">de la Consejería de Salud de la Junta de </t>
  </si>
  <si>
    <t>Andalucía:</t>
  </si>
  <si>
    <t>se ha pagado un total de</t>
  </si>
  <si>
    <t xml:space="preserve">, cuando la cantidad debería de haber sido de </t>
  </si>
  <si>
    <t>. Por tanto se</t>
  </si>
  <si>
    <t>ha pagado</t>
  </si>
  <si>
    <t>de más.</t>
  </si>
  <si>
    <t xml:space="preserve">Desde la firma de la hipoteca en </t>
  </si>
  <si>
    <t xml:space="preserve">, un total de </t>
  </si>
  <si>
    <t xml:space="preserve">mensualidades han estado </t>
  </si>
  <si>
    <t xml:space="preserve">afectadas por la aplicación de la cláusula suelo, ya que la suma del euríbor más el diferencial que se firmó era inferior a </t>
  </si>
  <si>
    <t>ese porcentaje cuando se producía la revisión de tu hipoteca.</t>
  </si>
  <si>
    <t>Para realizar todos los cálculos de esta simulación se ha utilizado el sistema de amortización Francés que es el</t>
  </si>
  <si>
    <t xml:space="preserve"> mayoritariamente utilizado para los préstamos hipotecarios y como serie de euribor mensual la fuente del INE,</t>
  </si>
  <si>
    <t xml:space="preserve"> Tipos de interés legales, del mercado hipotecario y del mercado financiero. Mercado interbancario / EURIBOR / A 1 año.</t>
  </si>
  <si>
    <t>DIFERENCIAL (%)</t>
  </si>
  <si>
    <t>PERIODO DE REVISIÓN (MESES)</t>
  </si>
  <si>
    <t xml:space="preserve">, como consecuencia de la aplicación de la cláusula suelo,    del </t>
  </si>
  <si>
    <t>DIFERENCIAL DEL MES EURÍBOR</t>
  </si>
  <si>
    <t>SUELO (%)</t>
  </si>
  <si>
    <t>FECHA FIRMA DE LA HIPOTECA (mes aa)</t>
  </si>
  <si>
    <t>FECHA DE LA PRIMERA CUOTA (mes aa)</t>
  </si>
  <si>
    <r>
      <t xml:space="preserve">MES Y AÑO ACTUAL </t>
    </r>
    <r>
      <rPr>
        <b/>
        <i/>
        <sz val="10"/>
        <color theme="3" tint="0.39997558519241921"/>
        <rFont val="Calibri"/>
        <family val="2"/>
      </rPr>
      <t>(mes aa)</t>
    </r>
  </si>
  <si>
    <t xml:space="preserve"> =SI(O(B11=3;B11=6;B11=12);B10;BUSCARV(FECHA.MES(A28;-B$15);euribor!A:B;2;0))</t>
  </si>
  <si>
    <t>INTERÉS FIJO PRIMEROS MESES (%)</t>
  </si>
  <si>
    <t>Nº MESES INTERÉS FIJO (nº meses)</t>
  </si>
  <si>
    <t>EURIBOR</t>
  </si>
  <si>
    <t>Mes</t>
  </si>
  <si>
    <t>Tipo</t>
  </si>
  <si>
    <t>FUENTE: INE</t>
  </si>
  <si>
    <r>
      <t>FECHA FIRMA DE LA HIPOTECA</t>
    </r>
    <r>
      <rPr>
        <b/>
        <sz val="10"/>
        <color rgb="FFFF0000"/>
        <rFont val="Calibri"/>
        <family val="2"/>
      </rPr>
      <t xml:space="preserve"> (MES Y AÑO)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</si>
</sst>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0.00\ &quot;€&quot;;[Red]\-#,##0.00\ &quot;€&quot;"/>
    <numFmt numFmtId="164" formatCode="[$-C0A]mmmm\-yy;@"/>
    <numFmt numFmtId="165" formatCode="#,##0\ &quot;€&quot;"/>
    <numFmt numFmtId="166" formatCode="#,##0.00\ &quot;€&quot;"/>
    <numFmt numFmtId="167" formatCode="0.000"/>
    <numFmt numFmtId="168" formatCode="#,##0.00000\ &quot;€&quot;"/>
    <numFmt numFmtId="169" formatCode=";;;"/>
    <numFmt numFmtId="170" formatCode="d\-m\-yy;@"/>
  </numFmts>
  <fonts count="26" x14ac:knownFonts="1">
    <font>
      <sz val="10"/>
      <color theme="1"/>
      <name val="Calibri"/>
      <family val="2"/>
    </font>
    <font>
      <sz val="10"/>
      <name val="Calibri"/>
      <family val="2"/>
    </font>
    <font>
      <b/>
      <sz val="10"/>
      <color theme="1"/>
      <name val="Calibri"/>
      <family val="2"/>
    </font>
    <font>
      <sz val="10"/>
      <color theme="0"/>
      <name val="Calibri"/>
      <family val="2"/>
    </font>
    <font>
      <sz val="10"/>
      <color theme="1" tint="0.499984740745262"/>
      <name val="Calibri"/>
      <family val="2"/>
    </font>
    <font>
      <u/>
      <sz val="10"/>
      <color theme="10"/>
      <name val="Calibri"/>
      <family val="2"/>
    </font>
    <font>
      <u/>
      <sz val="10"/>
      <color theme="11"/>
      <name val="Calibri"/>
      <family val="2"/>
    </font>
    <font>
      <sz val="11"/>
      <color theme="1"/>
      <name val="Calibri"/>
      <family val="2"/>
      <scheme val="minor"/>
    </font>
    <font>
      <b/>
      <sz val="10"/>
      <color theme="0"/>
      <name val="Calibri"/>
      <family val="2"/>
    </font>
    <font>
      <b/>
      <sz val="10"/>
      <color theme="1" tint="0.34998626667073579"/>
      <name val="Calibri"/>
      <family val="2"/>
    </font>
    <font>
      <b/>
      <sz val="10"/>
      <color theme="1" tint="0.14999847407452621"/>
      <name val="Calibri"/>
      <family val="2"/>
    </font>
    <font>
      <sz val="10"/>
      <color theme="1" tint="0.14999847407452621"/>
      <name val="Calibri"/>
      <family val="2"/>
    </font>
    <font>
      <b/>
      <sz val="12"/>
      <color theme="0"/>
      <name val="Calibri"/>
      <family val="2"/>
    </font>
    <font>
      <sz val="16"/>
      <color theme="1"/>
      <name val="Calibri"/>
      <family val="2"/>
    </font>
    <font>
      <b/>
      <sz val="16"/>
      <color theme="0"/>
      <name val="Calibri"/>
      <family val="2"/>
    </font>
    <font>
      <b/>
      <sz val="12"/>
      <color theme="1"/>
      <name val="Calibri"/>
      <family val="2"/>
    </font>
    <font>
      <b/>
      <sz val="14"/>
      <color theme="3" tint="0.39997558519241921"/>
      <name val="Calibri"/>
      <family val="2"/>
    </font>
    <font>
      <sz val="10"/>
      <color theme="9" tint="-0.499984740745262"/>
      <name val="Calibri"/>
      <family val="2"/>
    </font>
    <font>
      <b/>
      <sz val="10"/>
      <color theme="9" tint="-0.249977111117893"/>
      <name val="Calibri"/>
      <family val="2"/>
    </font>
    <font>
      <b/>
      <sz val="14"/>
      <color theme="9" tint="-0.499984740745262"/>
      <name val="Calibri"/>
      <family val="2"/>
    </font>
    <font>
      <b/>
      <i/>
      <sz val="10"/>
      <color theme="3" tint="0.39997558519241921"/>
      <name val="Calibri"/>
      <family val="2"/>
    </font>
    <font>
      <b/>
      <sz val="11"/>
      <color theme="1" tint="0.14999847407452621"/>
      <name val="Calibri"/>
      <family val="2"/>
    </font>
    <font>
      <b/>
      <sz val="12"/>
      <color theme="9" tint="-0.249977111117893"/>
      <name val="Calibri"/>
      <family val="2"/>
    </font>
    <font>
      <sz val="9"/>
      <color indexed="81"/>
      <name val="Tahoma"/>
      <family val="2"/>
    </font>
    <font>
      <b/>
      <sz val="9"/>
      <color indexed="81"/>
      <name val="Tahoma"/>
      <family val="2"/>
    </font>
    <font>
      <b/>
      <sz val="10"/>
      <color rgb="FFFF0000"/>
      <name val="Calibri"/>
      <family val="2"/>
    </font>
  </fonts>
  <fills count="15">
    <fill>
      <patternFill patternType="none"/>
    </fill>
    <fill>
      <patternFill patternType="gray125"/>
    </fill>
    <fill>
      <patternFill patternType="solid">
        <fgColor rgb="FF7030A0"/>
        <bgColor indexed="64"/>
      </patternFill>
    </fill>
    <fill>
      <patternFill patternType="solid">
        <fgColor theme="0" tint="-0.34998626667073579"/>
        <bgColor indexed="64"/>
      </patternFill>
    </fill>
    <fill>
      <patternFill patternType="solid">
        <fgColor theme="4"/>
        <bgColor indexed="64"/>
      </patternFill>
    </fill>
    <fill>
      <patternFill patternType="solid">
        <fgColor theme="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00CC"/>
        <bgColor indexed="64"/>
      </patternFill>
    </fill>
    <fill>
      <patternFill patternType="solid">
        <fgColor theme="5" tint="-0.249977111117893"/>
        <bgColor indexed="64"/>
      </patternFill>
    </fill>
    <fill>
      <patternFill patternType="solid">
        <fgColor rgb="FFB381D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theme="0" tint="-0.14996795556505021"/>
      </bottom>
      <diagonal/>
    </border>
    <border>
      <left style="thick">
        <color theme="4" tint="-0.499984740745262"/>
      </left>
      <right style="dotted">
        <color theme="0"/>
      </right>
      <top style="thick">
        <color theme="4" tint="-0.499984740745262"/>
      </top>
      <bottom style="dotted">
        <color theme="0"/>
      </bottom>
      <diagonal/>
    </border>
    <border>
      <left style="dotted">
        <color theme="0"/>
      </left>
      <right style="thick">
        <color theme="4" tint="-0.499984740745262"/>
      </right>
      <top style="thick">
        <color theme="4" tint="-0.499984740745262"/>
      </top>
      <bottom style="dotted">
        <color theme="0"/>
      </bottom>
      <diagonal/>
    </border>
    <border>
      <left style="thick">
        <color theme="4" tint="-0.499984740745262"/>
      </left>
      <right style="dotted">
        <color theme="0"/>
      </right>
      <top style="dotted">
        <color theme="0"/>
      </top>
      <bottom style="dotted">
        <color theme="0"/>
      </bottom>
      <diagonal/>
    </border>
    <border>
      <left style="dotted">
        <color theme="0"/>
      </left>
      <right style="thick">
        <color theme="4" tint="-0.499984740745262"/>
      </right>
      <top style="dotted">
        <color theme="0"/>
      </top>
      <bottom style="dotted">
        <color theme="0"/>
      </bottom>
      <diagonal/>
    </border>
    <border>
      <left style="thick">
        <color theme="4" tint="-0.499984740745262"/>
      </left>
      <right style="dotted">
        <color theme="0"/>
      </right>
      <top style="dotted">
        <color theme="0"/>
      </top>
      <bottom style="thick">
        <color theme="4" tint="-0.499984740745262"/>
      </bottom>
      <diagonal/>
    </border>
    <border>
      <left style="dotted">
        <color theme="0"/>
      </left>
      <right style="thick">
        <color theme="4" tint="-0.499984740745262"/>
      </right>
      <top style="dotted">
        <color theme="0"/>
      </top>
      <bottom style="thick">
        <color theme="4" tint="-0.499984740745262"/>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theme="4" tint="-0.499984740745262"/>
      </left>
      <right style="dotted">
        <color theme="0"/>
      </right>
      <top style="dotted">
        <color theme="0"/>
      </top>
      <bottom/>
      <diagonal/>
    </border>
    <border>
      <left style="dotted">
        <color theme="0"/>
      </left>
      <right style="thick">
        <color theme="4" tint="-0.499984740745262"/>
      </right>
      <top style="dotted">
        <color theme="0"/>
      </top>
      <bottom/>
      <diagonal/>
    </border>
    <border>
      <left/>
      <right/>
      <top/>
      <bottom style="thin">
        <color theme="0"/>
      </bottom>
      <diagonal/>
    </border>
    <border>
      <left/>
      <right/>
      <top style="thin">
        <color theme="0"/>
      </top>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diagonal/>
    </border>
    <border>
      <left/>
      <right style="thick">
        <color theme="8" tint="-0.499984740745262"/>
      </right>
      <top/>
      <bottom/>
      <diagonal/>
    </border>
    <border>
      <left style="thick">
        <color theme="8" tint="-0.499984740745262"/>
      </left>
      <right/>
      <top/>
      <bottom style="thick">
        <color theme="8" tint="-0.499984740745262"/>
      </bottom>
      <diagonal/>
    </border>
    <border>
      <left/>
      <right/>
      <top/>
      <bottom style="thick">
        <color theme="8" tint="-0.499984740745262"/>
      </bottom>
      <diagonal/>
    </border>
    <border>
      <left/>
      <right style="thick">
        <color theme="8" tint="-0.499984740745262"/>
      </right>
      <top/>
      <bottom style="thick">
        <color theme="8"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diagonal/>
    </border>
  </borders>
  <cellStyleXfs count="15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48">
    <xf numFmtId="0" fontId="0" fillId="0" borderId="0" xfId="0"/>
    <xf numFmtId="164" fontId="0" fillId="0" borderId="0" xfId="0" applyNumberFormat="1"/>
    <xf numFmtId="0" fontId="4" fillId="0" borderId="0" xfId="0" applyFont="1"/>
    <xf numFmtId="164" fontId="2" fillId="0" borderId="0" xfId="0" applyNumberFormat="1" applyFont="1"/>
    <xf numFmtId="0" fontId="2" fillId="0" borderId="0" xfId="0" applyFont="1"/>
    <xf numFmtId="2" fontId="0" fillId="0" borderId="0" xfId="0" applyNumberFormat="1"/>
    <xf numFmtId="166" fontId="0" fillId="0" borderId="0" xfId="0" applyNumberFormat="1"/>
    <xf numFmtId="8" fontId="0" fillId="0" borderId="0" xfId="0" applyNumberFormat="1"/>
    <xf numFmtId="0" fontId="0" fillId="0" borderId="0" xfId="0" applyFill="1"/>
    <xf numFmtId="166" fontId="0" fillId="0" borderId="0" xfId="0" applyNumberFormat="1" applyFill="1"/>
    <xf numFmtId="167" fontId="3" fillId="2" borderId="2" xfId="0" applyNumberFormat="1" applyFont="1" applyFill="1" applyBorder="1" applyAlignment="1">
      <alignment horizontal="center"/>
    </xf>
    <xf numFmtId="164" fontId="2" fillId="0" borderId="0" xfId="0" applyNumberFormat="1" applyFont="1" applyBorder="1"/>
    <xf numFmtId="164" fontId="2" fillId="8" borderId="4" xfId="0" applyNumberFormat="1" applyFont="1" applyFill="1" applyBorder="1"/>
    <xf numFmtId="0" fontId="2" fillId="8" borderId="5" xfId="0" applyFont="1" applyFill="1" applyBorder="1"/>
    <xf numFmtId="164" fontId="0" fillId="8" borderId="8" xfId="0" applyNumberFormat="1" applyFill="1" applyBorder="1"/>
    <xf numFmtId="0" fontId="0" fillId="8" borderId="9" xfId="0" applyFill="1" applyBorder="1" applyAlignment="1">
      <alignment horizontal="right"/>
    </xf>
    <xf numFmtId="164" fontId="9" fillId="8" borderId="6" xfId="0" applyNumberFormat="1" applyFont="1" applyFill="1" applyBorder="1"/>
    <xf numFmtId="164" fontId="13" fillId="0" borderId="0" xfId="0" applyNumberFormat="1" applyFont="1"/>
    <xf numFmtId="0" fontId="13" fillId="0" borderId="0" xfId="0" applyFont="1"/>
    <xf numFmtId="0" fontId="13" fillId="0" borderId="0" xfId="0" applyFont="1" applyFill="1"/>
    <xf numFmtId="2" fontId="0" fillId="0" borderId="0" xfId="0" applyNumberFormat="1" applyFill="1"/>
    <xf numFmtId="2" fontId="12" fillId="11" borderId="0" xfId="0" applyNumberFormat="1" applyFont="1" applyFill="1"/>
    <xf numFmtId="2" fontId="15" fillId="11" borderId="0" xfId="0" applyNumberFormat="1" applyFont="1" applyFill="1"/>
    <xf numFmtId="166" fontId="15" fillId="11" borderId="0" xfId="0" applyNumberFormat="1" applyFont="1" applyFill="1"/>
    <xf numFmtId="0" fontId="15" fillId="11" borderId="0" xfId="0" applyFont="1" applyFill="1"/>
    <xf numFmtId="0" fontId="3" fillId="12" borderId="0" xfId="0" applyFont="1" applyFill="1" applyAlignment="1">
      <alignment horizontal="center" vertical="center"/>
    </xf>
    <xf numFmtId="0" fontId="0" fillId="12" borderId="0" xfId="0" applyFill="1"/>
    <xf numFmtId="2" fontId="12" fillId="12" borderId="0" xfId="0" applyNumberFormat="1" applyFont="1" applyFill="1"/>
    <xf numFmtId="166" fontId="12" fillId="12" borderId="0" xfId="0" applyNumberFormat="1" applyFont="1" applyFill="1"/>
    <xf numFmtId="164" fontId="16" fillId="0" borderId="0" xfId="0" applyNumberFormat="1" applyFont="1"/>
    <xf numFmtId="164" fontId="0" fillId="0" borderId="0" xfId="0" applyNumberFormat="1" applyFill="1" applyBorder="1"/>
    <xf numFmtId="0" fontId="0" fillId="0" borderId="0" xfId="0" applyFill="1" applyBorder="1" applyAlignment="1">
      <alignment horizontal="right"/>
    </xf>
    <xf numFmtId="8" fontId="0" fillId="0" borderId="0" xfId="0" applyNumberFormat="1" applyFill="1"/>
    <xf numFmtId="2" fontId="19" fillId="0" borderId="0" xfId="0" applyNumberFormat="1" applyFont="1"/>
    <xf numFmtId="2" fontId="2" fillId="7" borderId="18" xfId="0" applyNumberFormat="1" applyFont="1" applyFill="1" applyBorder="1"/>
    <xf numFmtId="166" fontId="2" fillId="7" borderId="18" xfId="0" applyNumberFormat="1" applyFont="1" applyFill="1" applyBorder="1"/>
    <xf numFmtId="0" fontId="2" fillId="7" borderId="18" xfId="0" applyFont="1" applyFill="1" applyBorder="1"/>
    <xf numFmtId="0" fontId="2" fillId="7" borderId="19" xfId="0" applyFont="1" applyFill="1" applyBorder="1"/>
    <xf numFmtId="169" fontId="0" fillId="0" borderId="0" xfId="0" applyNumberFormat="1" applyFill="1"/>
    <xf numFmtId="164" fontId="9" fillId="8" borderId="25" xfId="0" applyNumberFormat="1" applyFont="1" applyFill="1" applyBorder="1"/>
    <xf numFmtId="0" fontId="0" fillId="7" borderId="17" xfId="0" applyFill="1" applyBorder="1"/>
    <xf numFmtId="2" fontId="0" fillId="7" borderId="18" xfId="0" applyNumberFormat="1" applyFill="1" applyBorder="1"/>
    <xf numFmtId="0" fontId="0" fillId="7" borderId="20" xfId="0" applyFill="1" applyBorder="1"/>
    <xf numFmtId="0" fontId="4" fillId="7" borderId="20" xfId="0" applyFont="1" applyFill="1" applyBorder="1"/>
    <xf numFmtId="0" fontId="0" fillId="7" borderId="22" xfId="0" applyFill="1" applyBorder="1"/>
    <xf numFmtId="2" fontId="17" fillId="7" borderId="23" xfId="0" applyNumberFormat="1" applyFont="1" applyFill="1" applyBorder="1"/>
    <xf numFmtId="166" fontId="17" fillId="7" borderId="23" xfId="0" applyNumberFormat="1" applyFont="1" applyFill="1" applyBorder="1"/>
    <xf numFmtId="0" fontId="17" fillId="7" borderId="23" xfId="0" applyFont="1" applyFill="1" applyBorder="1"/>
    <xf numFmtId="0" fontId="17" fillId="7" borderId="24" xfId="0" applyFont="1" applyFill="1" applyBorder="1"/>
    <xf numFmtId="2" fontId="21" fillId="7" borderId="0" xfId="0" applyNumberFormat="1" applyFont="1" applyFill="1" applyBorder="1"/>
    <xf numFmtId="2" fontId="10" fillId="7" borderId="0" xfId="0" applyNumberFormat="1" applyFont="1" applyFill="1" applyBorder="1"/>
    <xf numFmtId="166" fontId="10" fillId="7" borderId="0" xfId="0" applyNumberFormat="1" applyFont="1" applyFill="1" applyBorder="1"/>
    <xf numFmtId="166" fontId="21" fillId="7" borderId="0" xfId="0" applyNumberFormat="1" applyFont="1" applyFill="1" applyBorder="1"/>
    <xf numFmtId="0" fontId="10" fillId="7" borderId="0" xfId="0" applyFont="1" applyFill="1" applyBorder="1"/>
    <xf numFmtId="0" fontId="10" fillId="7" borderId="21" xfId="0" applyFont="1" applyFill="1" applyBorder="1"/>
    <xf numFmtId="2" fontId="11" fillId="7" borderId="0" xfId="0" applyNumberFormat="1" applyFont="1" applyFill="1" applyBorder="1" applyAlignment="1">
      <alignment horizontal="left" indent="4"/>
    </xf>
    <xf numFmtId="2" fontId="11" fillId="7" borderId="0" xfId="0" applyNumberFormat="1" applyFont="1" applyFill="1" applyBorder="1"/>
    <xf numFmtId="2" fontId="10" fillId="7" borderId="0" xfId="0" applyNumberFormat="1" applyFont="1" applyFill="1" applyBorder="1" applyAlignment="1">
      <alignment horizontal="left"/>
    </xf>
    <xf numFmtId="2" fontId="11" fillId="7" borderId="21" xfId="0" applyNumberFormat="1" applyFont="1" applyFill="1" applyBorder="1"/>
    <xf numFmtId="0" fontId="22" fillId="7" borderId="0" xfId="0" applyNumberFormat="1" applyFont="1" applyFill="1" applyBorder="1" applyAlignment="1">
      <alignment horizontal="center"/>
    </xf>
    <xf numFmtId="2" fontId="18" fillId="7" borderId="21" xfId="0" applyNumberFormat="1" applyFont="1" applyFill="1" applyBorder="1"/>
    <xf numFmtId="166" fontId="18" fillId="7" borderId="0" xfId="0" applyNumberFormat="1" applyFont="1" applyFill="1" applyBorder="1"/>
    <xf numFmtId="164" fontId="18" fillId="7" borderId="0" xfId="0" applyNumberFormat="1" applyFont="1" applyFill="1" applyBorder="1"/>
    <xf numFmtId="166" fontId="11" fillId="7" borderId="0" xfId="0" applyNumberFormat="1" applyFont="1" applyFill="1" applyBorder="1" applyAlignment="1">
      <alignment horizontal="center"/>
    </xf>
    <xf numFmtId="0" fontId="18" fillId="7" borderId="0" xfId="0" applyNumberFormat="1" applyFont="1" applyFill="1" applyBorder="1" applyAlignment="1">
      <alignment horizontal="center"/>
    </xf>
    <xf numFmtId="0" fontId="11" fillId="7" borderId="0" xfId="0" applyNumberFormat="1" applyFont="1" applyFill="1" applyBorder="1"/>
    <xf numFmtId="166" fontId="11" fillId="7" borderId="0" xfId="0" applyNumberFormat="1" applyFont="1" applyFill="1" applyBorder="1"/>
    <xf numFmtId="0" fontId="9" fillId="8" borderId="26" xfId="0" applyFont="1" applyFill="1" applyBorder="1" applyAlignment="1">
      <alignment horizontal="right"/>
    </xf>
    <xf numFmtId="0" fontId="0" fillId="0" borderId="0" xfId="0" applyFill="1" applyBorder="1" applyAlignment="1" applyProtection="1">
      <alignment vertical="top" wrapText="1"/>
      <protection locked="0"/>
    </xf>
    <xf numFmtId="164" fontId="16" fillId="0" borderId="0" xfId="0" applyNumberFormat="1" applyFont="1" applyFill="1" applyBorder="1"/>
    <xf numFmtId="164" fontId="16" fillId="0" borderId="0" xfId="0" applyNumberFormat="1" applyFont="1" applyFill="1" applyBorder="1" applyAlignment="1">
      <alignment horizontal="right"/>
    </xf>
    <xf numFmtId="164" fontId="2" fillId="6" borderId="7" xfId="0" applyNumberFormat="1" applyFont="1" applyFill="1" applyBorder="1" applyAlignment="1" applyProtection="1">
      <alignment horizontal="right"/>
      <protection locked="0"/>
    </xf>
    <xf numFmtId="164" fontId="2" fillId="8" borderId="7" xfId="0" applyNumberFormat="1" applyFont="1" applyFill="1" applyBorder="1" applyAlignment="1" applyProtection="1">
      <alignment horizontal="right"/>
    </xf>
    <xf numFmtId="0" fontId="2" fillId="6" borderId="7" xfId="0" applyFont="1" applyFill="1" applyBorder="1" applyAlignment="1" applyProtection="1">
      <alignment horizontal="right"/>
      <protection locked="0"/>
    </xf>
    <xf numFmtId="165" fontId="2" fillId="6" borderId="7" xfId="0" applyNumberFormat="1" applyFont="1" applyFill="1" applyBorder="1" applyAlignment="1" applyProtection="1">
      <alignment horizontal="right"/>
      <protection locked="0"/>
    </xf>
    <xf numFmtId="0" fontId="2" fillId="8" borderId="7" xfId="0" applyFont="1" applyFill="1" applyBorder="1" applyAlignment="1">
      <alignment horizontal="right"/>
    </xf>
    <xf numFmtId="2" fontId="2" fillId="6" borderId="7" xfId="0" applyNumberFormat="1" applyFont="1" applyFill="1" applyBorder="1" applyAlignment="1" applyProtection="1">
      <alignment horizontal="right"/>
      <protection locked="0"/>
    </xf>
    <xf numFmtId="167" fontId="1" fillId="0" borderId="2" xfId="0" applyNumberFormat="1" applyFont="1" applyFill="1" applyBorder="1" applyAlignment="1">
      <alignment horizontal="center"/>
    </xf>
    <xf numFmtId="167" fontId="0" fillId="0" borderId="0" xfId="0" applyNumberFormat="1"/>
    <xf numFmtId="17" fontId="2" fillId="0" borderId="0" xfId="0" applyNumberFormat="1" applyFont="1" applyBorder="1"/>
    <xf numFmtId="164" fontId="18" fillId="7" borderId="0" xfId="0" applyNumberFormat="1" applyFont="1" applyFill="1" applyBorder="1" applyAlignment="1">
      <alignment horizontal="center"/>
    </xf>
    <xf numFmtId="0" fontId="2" fillId="6" borderId="7" xfId="0" applyNumberFormat="1" applyFont="1" applyFill="1" applyBorder="1" applyAlignment="1" applyProtection="1">
      <alignment horizontal="right"/>
      <protection locked="0"/>
    </xf>
    <xf numFmtId="164" fontId="2" fillId="6" borderId="28" xfId="0" applyNumberFormat="1" applyFont="1" applyFill="1" applyBorder="1" applyProtection="1"/>
    <xf numFmtId="164" fontId="0" fillId="13" borderId="14" xfId="0" applyNumberFormat="1" applyFill="1" applyBorder="1" applyProtection="1">
      <protection hidden="1"/>
    </xf>
    <xf numFmtId="0" fontId="0" fillId="0" borderId="14" xfId="0" applyBorder="1" applyProtection="1">
      <protection hidden="1"/>
    </xf>
    <xf numFmtId="0" fontId="0" fillId="0" borderId="16" xfId="0" applyFill="1" applyBorder="1" applyProtection="1">
      <protection hidden="1"/>
    </xf>
    <xf numFmtId="2" fontId="0" fillId="0" borderId="14" xfId="0" applyNumberFormat="1" applyBorder="1" applyProtection="1">
      <protection hidden="1"/>
    </xf>
    <xf numFmtId="166" fontId="0" fillId="0" borderId="14" xfId="0" applyNumberFormat="1" applyBorder="1" applyProtection="1">
      <protection hidden="1"/>
    </xf>
    <xf numFmtId="0" fontId="0" fillId="0" borderId="0" xfId="0" applyProtection="1">
      <protection hidden="1"/>
    </xf>
    <xf numFmtId="4" fontId="0" fillId="0" borderId="14" xfId="0" applyNumberFormat="1" applyBorder="1" applyProtection="1">
      <protection hidden="1"/>
    </xf>
    <xf numFmtId="168" fontId="0" fillId="0" borderId="0" xfId="0" applyNumberFormat="1" applyProtection="1">
      <protection hidden="1"/>
    </xf>
    <xf numFmtId="164" fontId="0" fillId="0" borderId="14" xfId="0" applyNumberFormat="1" applyBorder="1" applyProtection="1">
      <protection hidden="1"/>
    </xf>
    <xf numFmtId="164" fontId="0" fillId="0" borderId="14" xfId="0" applyNumberFormat="1" applyFill="1" applyBorder="1" applyProtection="1">
      <protection hidden="1"/>
    </xf>
    <xf numFmtId="0" fontId="0" fillId="0" borderId="14" xfId="0" applyFill="1" applyBorder="1" applyProtection="1">
      <protection hidden="1"/>
    </xf>
    <xf numFmtId="0" fontId="0" fillId="0" borderId="0" xfId="0" applyFill="1" applyProtection="1">
      <protection hidden="1"/>
    </xf>
    <xf numFmtId="166" fontId="0" fillId="0" borderId="14" xfId="0" applyNumberFormat="1" applyFill="1" applyBorder="1" applyProtection="1">
      <protection hidden="1"/>
    </xf>
    <xf numFmtId="168" fontId="0" fillId="0" borderId="0" xfId="0" applyNumberFormat="1" applyFill="1" applyProtection="1">
      <protection hidden="1"/>
    </xf>
    <xf numFmtId="164" fontId="3" fillId="9" borderId="14" xfId="0" applyNumberFormat="1" applyFont="1" applyFill="1" applyBorder="1" applyAlignment="1" applyProtection="1">
      <alignment horizontal="center" vertical="center"/>
      <protection hidden="1"/>
    </xf>
    <xf numFmtId="0" fontId="3" fillId="9" borderId="14" xfId="0" applyFont="1" applyFill="1" applyBorder="1" applyAlignment="1" applyProtection="1">
      <alignment horizontal="center" vertical="center"/>
      <protection hidden="1"/>
    </xf>
    <xf numFmtId="0" fontId="3" fillId="9" borderId="14" xfId="0" applyFont="1" applyFill="1" applyBorder="1" applyAlignment="1" applyProtection="1">
      <alignment horizontal="center" vertical="center" wrapText="1"/>
      <protection hidden="1"/>
    </xf>
    <xf numFmtId="0" fontId="3" fillId="0" borderId="15" xfId="0" applyFont="1" applyFill="1" applyBorder="1" applyAlignment="1" applyProtection="1">
      <alignment horizontal="center" vertical="center" wrapText="1"/>
      <protection hidden="1"/>
    </xf>
    <xf numFmtId="2" fontId="8" fillId="2" borderId="1" xfId="0" applyNumberFormat="1" applyFont="1" applyFill="1" applyBorder="1" applyAlignment="1" applyProtection="1">
      <alignment horizontal="center" vertical="center" wrapText="1"/>
      <protection hidden="1"/>
    </xf>
    <xf numFmtId="2" fontId="8" fillId="2" borderId="1" xfId="0" applyNumberFormat="1" applyFont="1" applyFill="1" applyBorder="1" applyAlignment="1" applyProtection="1">
      <alignment horizontal="center" vertical="center"/>
      <protection hidden="1"/>
    </xf>
    <xf numFmtId="166" fontId="8" fillId="2" borderId="1" xfId="0" applyNumberFormat="1" applyFont="1" applyFill="1" applyBorder="1" applyAlignment="1" applyProtection="1">
      <alignment horizontal="center" vertical="center"/>
      <protection hidden="1"/>
    </xf>
    <xf numFmtId="166" fontId="8" fillId="2" borderId="1" xfId="0" applyNumberFormat="1"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2" fontId="3" fillId="4" borderId="1" xfId="0" applyNumberFormat="1" applyFont="1" applyFill="1" applyBorder="1" applyAlignment="1" applyProtection="1">
      <alignment horizontal="center" vertical="center" wrapText="1"/>
      <protection hidden="1"/>
    </xf>
    <xf numFmtId="166" fontId="3" fillId="4" borderId="1" xfId="0" applyNumberFormat="1"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164" fontId="0" fillId="0" borderId="0" xfId="0" applyNumberFormat="1" applyProtection="1">
      <protection hidden="1"/>
    </xf>
    <xf numFmtId="2" fontId="0" fillId="0" borderId="0" xfId="0" applyNumberFormat="1" applyProtection="1">
      <protection hidden="1"/>
    </xf>
    <xf numFmtId="166" fontId="0" fillId="0" borderId="0" xfId="0" applyNumberFormat="1" applyProtection="1">
      <protection hidden="1"/>
    </xf>
    <xf numFmtId="8" fontId="0" fillId="0" borderId="0" xfId="0" applyNumberFormat="1" applyProtection="1">
      <protection hidden="1"/>
    </xf>
    <xf numFmtId="164" fontId="2" fillId="0" borderId="0" xfId="0" applyNumberFormat="1" applyFont="1" applyProtection="1">
      <protection hidden="1"/>
    </xf>
    <xf numFmtId="0" fontId="2" fillId="0" borderId="0" xfId="0" applyFont="1" applyProtection="1">
      <protection hidden="1"/>
    </xf>
    <xf numFmtId="164" fontId="16" fillId="0" borderId="0" xfId="0" applyNumberFormat="1" applyFont="1" applyProtection="1">
      <protection hidden="1"/>
    </xf>
    <xf numFmtId="0" fontId="2" fillId="6" borderId="27" xfId="0" applyFont="1" applyFill="1" applyBorder="1" applyProtection="1">
      <protection locked="0" hidden="1"/>
    </xf>
    <xf numFmtId="164" fontId="2" fillId="6" borderId="28" xfId="0" applyNumberFormat="1" applyFont="1" applyFill="1" applyBorder="1" applyProtection="1">
      <protection locked="0" hidden="1"/>
    </xf>
    <xf numFmtId="2" fontId="19" fillId="0" borderId="0" xfId="0" applyNumberFormat="1" applyFont="1" applyProtection="1">
      <protection hidden="1"/>
    </xf>
    <xf numFmtId="164" fontId="2" fillId="0" borderId="0" xfId="0" applyNumberFormat="1" applyFont="1" applyBorder="1" applyProtection="1">
      <protection hidden="1"/>
    </xf>
    <xf numFmtId="0" fontId="2" fillId="0" borderId="0" xfId="0" applyFont="1" applyBorder="1" applyProtection="1">
      <protection hidden="1"/>
    </xf>
    <xf numFmtId="164" fontId="2" fillId="8" borderId="4" xfId="0" applyNumberFormat="1" applyFont="1" applyFill="1" applyBorder="1" applyProtection="1">
      <protection hidden="1"/>
    </xf>
    <xf numFmtId="0" fontId="2" fillId="8" borderId="5" xfId="0" applyFont="1" applyFill="1" applyBorder="1" applyProtection="1">
      <protection hidden="1"/>
    </xf>
    <xf numFmtId="0" fontId="0" fillId="7" borderId="17" xfId="0" applyFill="1" applyBorder="1" applyProtection="1">
      <protection hidden="1"/>
    </xf>
    <xf numFmtId="2" fontId="0" fillId="7" borderId="18" xfId="0" applyNumberFormat="1" applyFill="1" applyBorder="1" applyProtection="1">
      <protection hidden="1"/>
    </xf>
    <xf numFmtId="2" fontId="2" fillId="7" borderId="18" xfId="0" applyNumberFormat="1" applyFont="1" applyFill="1" applyBorder="1" applyProtection="1">
      <protection hidden="1"/>
    </xf>
    <xf numFmtId="166" fontId="2" fillId="7" borderId="18" xfId="0" applyNumberFormat="1" applyFont="1" applyFill="1" applyBorder="1" applyProtection="1">
      <protection hidden="1"/>
    </xf>
    <xf numFmtId="0" fontId="2" fillId="7" borderId="18" xfId="0" applyFont="1" applyFill="1" applyBorder="1" applyProtection="1">
      <protection hidden="1"/>
    </xf>
    <xf numFmtId="0" fontId="2" fillId="7" borderId="19" xfId="0" applyFont="1" applyFill="1" applyBorder="1" applyProtection="1">
      <protection hidden="1"/>
    </xf>
    <xf numFmtId="164" fontId="9" fillId="8" borderId="6" xfId="0" applyNumberFormat="1" applyFont="1" applyFill="1" applyBorder="1" applyProtection="1">
      <protection hidden="1"/>
    </xf>
    <xf numFmtId="164" fontId="2" fillId="6" borderId="7" xfId="0" applyNumberFormat="1" applyFont="1" applyFill="1" applyBorder="1" applyAlignment="1" applyProtection="1">
      <alignment horizontal="right"/>
      <protection locked="0" hidden="1"/>
    </xf>
    <xf numFmtId="0" fontId="0" fillId="7" borderId="20" xfId="0" applyFill="1" applyBorder="1" applyProtection="1">
      <protection hidden="1"/>
    </xf>
    <xf numFmtId="2" fontId="21" fillId="7" borderId="0" xfId="0" applyNumberFormat="1" applyFont="1" applyFill="1" applyBorder="1" applyProtection="1">
      <protection hidden="1"/>
    </xf>
    <xf numFmtId="2" fontId="10" fillId="7" borderId="0" xfId="0" applyNumberFormat="1" applyFont="1" applyFill="1" applyBorder="1" applyProtection="1">
      <protection hidden="1"/>
    </xf>
    <xf numFmtId="166" fontId="10" fillId="7" borderId="0" xfId="0" applyNumberFormat="1" applyFont="1" applyFill="1" applyBorder="1" applyProtection="1">
      <protection hidden="1"/>
    </xf>
    <xf numFmtId="0" fontId="22" fillId="7" borderId="0" xfId="0" applyNumberFormat="1" applyFont="1" applyFill="1" applyBorder="1" applyAlignment="1" applyProtection="1">
      <alignment horizontal="center"/>
      <protection hidden="1"/>
    </xf>
    <xf numFmtId="166" fontId="21" fillId="7" borderId="0" xfId="0" applyNumberFormat="1" applyFont="1" applyFill="1" applyBorder="1" applyProtection="1">
      <protection hidden="1"/>
    </xf>
    <xf numFmtId="0" fontId="10" fillId="7" borderId="0" xfId="0" applyFont="1" applyFill="1" applyBorder="1" applyProtection="1">
      <protection hidden="1"/>
    </xf>
    <xf numFmtId="0" fontId="10" fillId="7" borderId="21" xfId="0" applyFont="1" applyFill="1" applyBorder="1" applyProtection="1">
      <protection hidden="1"/>
    </xf>
    <xf numFmtId="164" fontId="2" fillId="8" borderId="7" xfId="0" applyNumberFormat="1" applyFont="1" applyFill="1" applyBorder="1" applyAlignment="1" applyProtection="1">
      <alignment horizontal="right"/>
      <protection hidden="1"/>
    </xf>
    <xf numFmtId="0" fontId="2" fillId="6" borderId="7" xfId="0" applyFont="1" applyFill="1" applyBorder="1" applyAlignment="1" applyProtection="1">
      <alignment horizontal="right"/>
      <protection locked="0" hidden="1"/>
    </xf>
    <xf numFmtId="2" fontId="11" fillId="7" borderId="0" xfId="0" applyNumberFormat="1" applyFont="1" applyFill="1" applyBorder="1" applyAlignment="1" applyProtection="1">
      <alignment horizontal="left" indent="4"/>
      <protection hidden="1"/>
    </xf>
    <xf numFmtId="170" fontId="18" fillId="7" borderId="0" xfId="0" applyNumberFormat="1" applyFont="1" applyFill="1" applyBorder="1" applyAlignment="1" applyProtection="1">
      <alignment horizontal="center"/>
      <protection hidden="1"/>
    </xf>
    <xf numFmtId="166" fontId="11" fillId="7" borderId="0" xfId="0" applyNumberFormat="1" applyFont="1" applyFill="1" applyBorder="1" applyProtection="1">
      <protection hidden="1"/>
    </xf>
    <xf numFmtId="2" fontId="18" fillId="7" borderId="21" xfId="0" applyNumberFormat="1" applyFont="1" applyFill="1" applyBorder="1" applyProtection="1">
      <protection hidden="1"/>
    </xf>
    <xf numFmtId="0" fontId="4" fillId="0" borderId="0" xfId="0" applyFont="1" applyProtection="1">
      <protection hidden="1"/>
    </xf>
    <xf numFmtId="0" fontId="4" fillId="7" borderId="20" xfId="0" applyFont="1" applyFill="1" applyBorder="1" applyProtection="1">
      <protection hidden="1"/>
    </xf>
    <xf numFmtId="2" fontId="11" fillId="7" borderId="0" xfId="0" applyNumberFormat="1" applyFont="1" applyFill="1" applyBorder="1" applyProtection="1">
      <protection hidden="1"/>
    </xf>
    <xf numFmtId="2" fontId="10" fillId="7" borderId="0" xfId="0" applyNumberFormat="1" applyFont="1" applyFill="1" applyBorder="1" applyAlignment="1" applyProtection="1">
      <alignment horizontal="left"/>
      <protection hidden="1"/>
    </xf>
    <xf numFmtId="166" fontId="18" fillId="7" borderId="0" xfId="0" applyNumberFormat="1" applyFont="1" applyFill="1" applyBorder="1" applyProtection="1">
      <protection hidden="1"/>
    </xf>
    <xf numFmtId="2" fontId="11" fillId="7" borderId="21" xfId="0" applyNumberFormat="1" applyFont="1" applyFill="1" applyBorder="1" applyProtection="1">
      <protection hidden="1"/>
    </xf>
    <xf numFmtId="164" fontId="18" fillId="7" borderId="0" xfId="0" applyNumberFormat="1" applyFont="1" applyFill="1" applyBorder="1" applyProtection="1">
      <protection hidden="1"/>
    </xf>
    <xf numFmtId="166" fontId="11" fillId="7" borderId="0" xfId="0" applyNumberFormat="1" applyFont="1" applyFill="1" applyBorder="1" applyAlignment="1" applyProtection="1">
      <alignment horizontal="center"/>
      <protection hidden="1"/>
    </xf>
    <xf numFmtId="0" fontId="18" fillId="7" borderId="0" xfId="0" applyNumberFormat="1" applyFont="1" applyFill="1" applyBorder="1" applyAlignment="1" applyProtection="1">
      <alignment horizontal="center"/>
      <protection hidden="1"/>
    </xf>
    <xf numFmtId="0" fontId="11" fillId="7" borderId="0" xfId="0" applyNumberFormat="1" applyFont="1" applyFill="1" applyBorder="1" applyProtection="1">
      <protection hidden="1"/>
    </xf>
    <xf numFmtId="165" fontId="2" fillId="6" borderId="7" xfId="0" applyNumberFormat="1" applyFont="1" applyFill="1" applyBorder="1" applyAlignment="1" applyProtection="1">
      <alignment horizontal="right"/>
      <protection locked="0" hidden="1"/>
    </xf>
    <xf numFmtId="0" fontId="2" fillId="8" borderId="7" xfId="0" applyFont="1" applyFill="1" applyBorder="1" applyAlignment="1" applyProtection="1">
      <alignment horizontal="right"/>
      <protection hidden="1"/>
    </xf>
    <xf numFmtId="164" fontId="9" fillId="8" borderId="25" xfId="0" applyNumberFormat="1" applyFont="1" applyFill="1" applyBorder="1" applyProtection="1">
      <protection hidden="1"/>
    </xf>
    <xf numFmtId="0" fontId="9" fillId="8" borderId="26" xfId="0" applyFont="1" applyFill="1" applyBorder="1" applyAlignment="1" applyProtection="1">
      <alignment horizontal="right"/>
      <protection hidden="1"/>
    </xf>
    <xf numFmtId="164" fontId="0" fillId="8" borderId="8" xfId="0" applyNumberFormat="1" applyFill="1" applyBorder="1" applyProtection="1">
      <protection hidden="1"/>
    </xf>
    <xf numFmtId="0" fontId="0" fillId="8" borderId="9" xfId="0" applyFill="1" applyBorder="1" applyAlignment="1" applyProtection="1">
      <alignment horizontal="right"/>
      <protection hidden="1"/>
    </xf>
    <xf numFmtId="0" fontId="0" fillId="7" borderId="22" xfId="0" applyFill="1" applyBorder="1" applyProtection="1">
      <protection hidden="1"/>
    </xf>
    <xf numFmtId="2" fontId="17" fillId="7" borderId="23" xfId="0" applyNumberFormat="1" applyFont="1" applyFill="1" applyBorder="1" applyProtection="1">
      <protection hidden="1"/>
    </xf>
    <xf numFmtId="166" fontId="17" fillId="7" borderId="23" xfId="0" applyNumberFormat="1" applyFont="1" applyFill="1" applyBorder="1" applyProtection="1">
      <protection hidden="1"/>
    </xf>
    <xf numFmtId="0" fontId="17" fillId="7" borderId="23" xfId="0" applyFont="1" applyFill="1" applyBorder="1" applyProtection="1">
      <protection hidden="1"/>
    </xf>
    <xf numFmtId="0" fontId="17" fillId="7" borderId="24" xfId="0" applyFont="1" applyFill="1" applyBorder="1" applyProtection="1">
      <protection hidden="1"/>
    </xf>
    <xf numFmtId="164" fontId="0" fillId="0" borderId="0" xfId="0" applyNumberFormat="1" applyFill="1" applyBorder="1" applyProtection="1">
      <protection hidden="1"/>
    </xf>
    <xf numFmtId="0" fontId="0" fillId="0" borderId="0" xfId="0" applyFill="1" applyBorder="1" applyAlignment="1" applyProtection="1">
      <alignment horizontal="right"/>
      <protection hidden="1"/>
    </xf>
    <xf numFmtId="2" fontId="0" fillId="0" borderId="0" xfId="0" applyNumberFormat="1" applyFill="1" applyProtection="1">
      <protection hidden="1"/>
    </xf>
    <xf numFmtId="166" fontId="0" fillId="0" borderId="0" xfId="0" applyNumberFormat="1" applyFill="1" applyProtection="1">
      <protection hidden="1"/>
    </xf>
    <xf numFmtId="8" fontId="0" fillId="0" borderId="0" xfId="0" applyNumberFormat="1" applyFill="1" applyProtection="1">
      <protection hidden="1"/>
    </xf>
    <xf numFmtId="164" fontId="16" fillId="0" borderId="0" xfId="0" applyNumberFormat="1" applyFont="1" applyFill="1" applyBorder="1" applyAlignment="1" applyProtection="1">
      <alignment horizontal="right"/>
      <protection hidden="1"/>
    </xf>
    <xf numFmtId="0" fontId="0" fillId="0" borderId="0" xfId="0" applyFill="1" applyBorder="1" applyAlignment="1" applyProtection="1">
      <alignment vertical="top" wrapText="1"/>
      <protection locked="0" hidden="1"/>
    </xf>
    <xf numFmtId="164" fontId="16" fillId="0" borderId="0" xfId="0" applyNumberFormat="1" applyFont="1" applyFill="1" applyBorder="1" applyProtection="1">
      <protection hidden="1"/>
    </xf>
    <xf numFmtId="2" fontId="0" fillId="0" borderId="0" xfId="0" applyNumberFormat="1" applyFill="1" applyBorder="1" applyProtection="1">
      <protection hidden="1"/>
    </xf>
    <xf numFmtId="164" fontId="0" fillId="0" borderId="0" xfId="0" applyNumberFormat="1" applyFill="1" applyBorder="1" applyAlignment="1" applyProtection="1">
      <alignment vertical="top" wrapText="1"/>
      <protection locked="0" hidden="1"/>
    </xf>
    <xf numFmtId="169" fontId="0" fillId="0" borderId="0" xfId="0" applyNumberFormat="1" applyFill="1" applyProtection="1">
      <protection hidden="1"/>
    </xf>
    <xf numFmtId="164" fontId="0" fillId="0" borderId="0" xfId="0" applyNumberFormat="1" applyFill="1" applyBorder="1" applyAlignment="1" applyProtection="1">
      <alignment horizontal="right"/>
      <protection hidden="1"/>
    </xf>
    <xf numFmtId="2" fontId="12" fillId="11" borderId="0" xfId="0" applyNumberFormat="1" applyFont="1" applyFill="1" applyProtection="1">
      <protection hidden="1"/>
    </xf>
    <xf numFmtId="2" fontId="15" fillId="11" borderId="0" xfId="0" applyNumberFormat="1" applyFont="1" applyFill="1" applyProtection="1">
      <protection hidden="1"/>
    </xf>
    <xf numFmtId="166" fontId="15" fillId="11" borderId="0" xfId="0" applyNumberFormat="1" applyFont="1" applyFill="1" applyProtection="1">
      <protection hidden="1"/>
    </xf>
    <xf numFmtId="0" fontId="15" fillId="11" borderId="0" xfId="0" applyFont="1" applyFill="1" applyProtection="1">
      <protection hidden="1"/>
    </xf>
    <xf numFmtId="2" fontId="12" fillId="12" borderId="0" xfId="0" applyNumberFormat="1" applyFont="1" applyFill="1" applyProtection="1">
      <protection hidden="1"/>
    </xf>
    <xf numFmtId="0" fontId="3" fillId="12" borderId="0" xfId="0" applyFont="1" applyFill="1" applyAlignment="1" applyProtection="1">
      <alignment horizontal="center" vertical="center"/>
      <protection hidden="1"/>
    </xf>
    <xf numFmtId="0" fontId="0" fillId="12" borderId="0" xfId="0" applyFill="1" applyProtection="1">
      <protection hidden="1"/>
    </xf>
    <xf numFmtId="166" fontId="12" fillId="12" borderId="0" xfId="0" applyNumberFormat="1" applyFont="1" applyFill="1" applyProtection="1">
      <protection hidden="1"/>
    </xf>
    <xf numFmtId="164" fontId="13" fillId="0" borderId="0" xfId="0" applyNumberFormat="1" applyFont="1" applyProtection="1">
      <protection hidden="1"/>
    </xf>
    <xf numFmtId="0" fontId="13" fillId="0" borderId="0" xfId="0" applyFont="1" applyProtection="1">
      <protection hidden="1"/>
    </xf>
    <xf numFmtId="0" fontId="13" fillId="0" borderId="0" xfId="0" applyFont="1" applyFill="1" applyProtection="1">
      <protection hidden="1"/>
    </xf>
    <xf numFmtId="2" fontId="0" fillId="3" borderId="14" xfId="0" applyNumberFormat="1" applyFill="1" applyBorder="1" applyProtection="1">
      <protection hidden="1"/>
    </xf>
    <xf numFmtId="166" fontId="0" fillId="13" borderId="14" xfId="0" applyNumberFormat="1" applyFill="1" applyBorder="1" applyProtection="1">
      <protection hidden="1"/>
    </xf>
    <xf numFmtId="8" fontId="0" fillId="0" borderId="14" xfId="0" applyNumberFormat="1" applyBorder="1" applyProtection="1">
      <protection hidden="1"/>
    </xf>
    <xf numFmtId="8" fontId="0" fillId="13" borderId="14" xfId="0" applyNumberFormat="1" applyFill="1" applyBorder="1" applyProtection="1">
      <protection hidden="1"/>
    </xf>
    <xf numFmtId="2" fontId="0" fillId="14" borderId="14" xfId="0" applyNumberFormat="1" applyFill="1" applyBorder="1" applyProtection="1">
      <protection hidden="1"/>
    </xf>
    <xf numFmtId="164" fontId="0" fillId="14" borderId="14" xfId="0" applyNumberFormat="1" applyFill="1" applyBorder="1" applyProtection="1">
      <protection hidden="1"/>
    </xf>
    <xf numFmtId="0" fontId="0" fillId="14" borderId="14" xfId="0" applyFill="1" applyBorder="1" applyProtection="1">
      <protection hidden="1"/>
    </xf>
    <xf numFmtId="0" fontId="0" fillId="14" borderId="16" xfId="0" applyFill="1" applyBorder="1" applyProtection="1">
      <protection hidden="1"/>
    </xf>
    <xf numFmtId="166" fontId="0" fillId="14" borderId="14" xfId="0" applyNumberFormat="1" applyFill="1" applyBorder="1" applyProtection="1">
      <protection hidden="1"/>
    </xf>
    <xf numFmtId="8" fontId="0" fillId="14" borderId="14" xfId="0" applyNumberFormat="1" applyFill="1" applyBorder="1" applyProtection="1">
      <protection hidden="1"/>
    </xf>
    <xf numFmtId="0" fontId="0" fillId="14" borderId="0" xfId="0" applyFill="1" applyProtection="1">
      <protection hidden="1"/>
    </xf>
    <xf numFmtId="168" fontId="0" fillId="14" borderId="0" xfId="0" applyNumberFormat="1" applyFill="1" applyProtection="1">
      <protection hidden="1"/>
    </xf>
    <xf numFmtId="164" fontId="3" fillId="2" borderId="2" xfId="0" applyNumberFormat="1" applyFont="1" applyFill="1" applyBorder="1" applyAlignment="1"/>
    <xf numFmtId="164" fontId="1" fillId="0" borderId="2" xfId="0" applyNumberFormat="1" applyFont="1" applyFill="1" applyBorder="1" applyAlignment="1"/>
    <xf numFmtId="164" fontId="0" fillId="0" borderId="2" xfId="0" applyNumberFormat="1" applyBorder="1" applyAlignment="1"/>
    <xf numFmtId="164" fontId="0" fillId="0" borderId="0" xfId="0" applyNumberFormat="1" applyAlignment="1"/>
    <xf numFmtId="2" fontId="0" fillId="7" borderId="0" xfId="0" applyNumberFormat="1" applyFill="1"/>
    <xf numFmtId="166" fontId="0" fillId="7" borderId="0" xfId="0" applyNumberFormat="1" applyFill="1"/>
    <xf numFmtId="0" fontId="0" fillId="7" borderId="0" xfId="0" applyFill="1"/>
    <xf numFmtId="164" fontId="0" fillId="0" borderId="38" xfId="0" applyNumberFormat="1" applyBorder="1" applyAlignment="1"/>
    <xf numFmtId="167" fontId="1" fillId="0" borderId="38" xfId="0" applyNumberFormat="1" applyFont="1" applyFill="1" applyBorder="1" applyAlignment="1">
      <alignment horizontal="center"/>
    </xf>
    <xf numFmtId="164" fontId="0" fillId="0" borderId="37" xfId="0" applyNumberFormat="1" applyBorder="1" applyAlignment="1"/>
    <xf numFmtId="167" fontId="1" fillId="0" borderId="37" xfId="0" applyNumberFormat="1" applyFont="1" applyFill="1" applyBorder="1" applyAlignment="1">
      <alignment horizontal="center"/>
    </xf>
    <xf numFmtId="167" fontId="1" fillId="0" borderId="0" xfId="0" applyNumberFormat="1" applyFont="1" applyFill="1" applyBorder="1" applyAlignment="1">
      <alignment horizontal="center"/>
    </xf>
    <xf numFmtId="0" fontId="0" fillId="8" borderId="29" xfId="0" applyFill="1" applyBorder="1" applyAlignment="1" applyProtection="1">
      <alignment horizontal="left" vertical="center" wrapText="1"/>
      <protection locked="0" hidden="1"/>
    </xf>
    <xf numFmtId="0" fontId="0" fillId="8" borderId="30" xfId="0" applyFill="1" applyBorder="1" applyAlignment="1" applyProtection="1">
      <alignment horizontal="left" vertical="center" wrapText="1"/>
      <protection locked="0" hidden="1"/>
    </xf>
    <xf numFmtId="0" fontId="0" fillId="8" borderId="31" xfId="0" applyFill="1" applyBorder="1" applyAlignment="1" applyProtection="1">
      <alignment horizontal="left" vertical="center" wrapText="1"/>
      <protection locked="0" hidden="1"/>
    </xf>
    <xf numFmtId="0" fontId="0" fillId="8" borderId="32" xfId="0" applyFill="1" applyBorder="1" applyAlignment="1" applyProtection="1">
      <alignment horizontal="left" vertical="center" wrapText="1"/>
      <protection locked="0" hidden="1"/>
    </xf>
    <xf numFmtId="0" fontId="0" fillId="8" borderId="0" xfId="0" applyFill="1" applyBorder="1" applyAlignment="1" applyProtection="1">
      <alignment horizontal="left" vertical="center" wrapText="1"/>
      <protection locked="0" hidden="1"/>
    </xf>
    <xf numFmtId="0" fontId="0" fillId="8" borderId="33" xfId="0" applyFill="1" applyBorder="1" applyAlignment="1" applyProtection="1">
      <alignment horizontal="left" vertical="center" wrapText="1"/>
      <protection locked="0" hidden="1"/>
    </xf>
    <xf numFmtId="0" fontId="0" fillId="8" borderId="34" xfId="0" applyFill="1" applyBorder="1" applyAlignment="1" applyProtection="1">
      <alignment horizontal="left" vertical="center" wrapText="1"/>
      <protection locked="0" hidden="1"/>
    </xf>
    <xf numFmtId="0" fontId="0" fillId="8" borderId="35" xfId="0" applyFill="1" applyBorder="1" applyAlignment="1" applyProtection="1">
      <alignment horizontal="left" vertical="center" wrapText="1"/>
      <protection locked="0" hidden="1"/>
    </xf>
    <xf numFmtId="0" fontId="0" fillId="8" borderId="36" xfId="0" applyFill="1" applyBorder="1" applyAlignment="1" applyProtection="1">
      <alignment horizontal="left" vertical="center" wrapText="1"/>
      <protection locked="0" hidden="1"/>
    </xf>
    <xf numFmtId="166" fontId="12" fillId="11" borderId="0" xfId="0" applyNumberFormat="1" applyFont="1" applyFill="1" applyAlignment="1" applyProtection="1">
      <alignment horizontal="center"/>
      <protection hidden="1"/>
    </xf>
    <xf numFmtId="8" fontId="14" fillId="10" borderId="0" xfId="0" applyNumberFormat="1" applyFont="1" applyFill="1" applyAlignment="1" applyProtection="1">
      <alignment horizontal="center"/>
      <protection hidden="1"/>
    </xf>
    <xf numFmtId="2" fontId="14" fillId="2" borderId="3" xfId="0" applyNumberFormat="1" applyFont="1" applyFill="1" applyBorder="1" applyAlignment="1" applyProtection="1">
      <alignment horizontal="center"/>
      <protection hidden="1"/>
    </xf>
    <xf numFmtId="0" fontId="14" fillId="4" borderId="3"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0" fillId="8" borderId="29" xfId="0" applyFill="1" applyBorder="1" applyAlignment="1" applyProtection="1">
      <alignment horizontal="left" vertical="top" wrapText="1"/>
      <protection locked="0"/>
    </xf>
    <xf numFmtId="0" fontId="0" fillId="8" borderId="30" xfId="0" applyFill="1" applyBorder="1" applyAlignment="1" applyProtection="1">
      <alignment horizontal="left" vertical="top" wrapText="1"/>
      <protection locked="0"/>
    </xf>
    <xf numFmtId="0" fontId="0" fillId="8" borderId="31" xfId="0" applyFill="1" applyBorder="1" applyAlignment="1" applyProtection="1">
      <alignment horizontal="left" vertical="top" wrapText="1"/>
      <protection locked="0"/>
    </xf>
    <xf numFmtId="0" fontId="0" fillId="8" borderId="32" xfId="0" applyFill="1" applyBorder="1" applyAlignment="1" applyProtection="1">
      <alignment horizontal="left" vertical="top" wrapText="1"/>
      <protection locked="0"/>
    </xf>
    <xf numFmtId="0" fontId="0" fillId="8" borderId="0" xfId="0" applyFill="1" applyBorder="1" applyAlignment="1" applyProtection="1">
      <alignment horizontal="left" vertical="top" wrapText="1"/>
      <protection locked="0"/>
    </xf>
    <xf numFmtId="0" fontId="0" fillId="8" borderId="33" xfId="0" applyFill="1" applyBorder="1" applyAlignment="1" applyProtection="1">
      <alignment horizontal="left" vertical="top" wrapText="1"/>
      <protection locked="0"/>
    </xf>
    <xf numFmtId="0" fontId="0" fillId="8" borderId="34" xfId="0" applyFill="1" applyBorder="1" applyAlignment="1" applyProtection="1">
      <alignment horizontal="left" vertical="top" wrapText="1"/>
      <protection locked="0"/>
    </xf>
    <xf numFmtId="0" fontId="0" fillId="8" borderId="35" xfId="0" applyFill="1" applyBorder="1" applyAlignment="1" applyProtection="1">
      <alignment horizontal="left" vertical="top" wrapText="1"/>
      <protection locked="0"/>
    </xf>
    <xf numFmtId="0" fontId="0" fillId="8" borderId="36" xfId="0" applyFill="1" applyBorder="1" applyAlignment="1" applyProtection="1">
      <alignment horizontal="left" vertical="top" wrapText="1"/>
      <protection locked="0"/>
    </xf>
    <xf numFmtId="2" fontId="14" fillId="2" borderId="3" xfId="0" applyNumberFormat="1" applyFont="1" applyFill="1" applyBorder="1" applyAlignment="1">
      <alignment horizontal="center"/>
    </xf>
    <xf numFmtId="0" fontId="14" fillId="4" borderId="3"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8" fontId="14" fillId="10" borderId="0" xfId="0" applyNumberFormat="1" applyFont="1" applyFill="1" applyAlignment="1">
      <alignment horizontal="center"/>
    </xf>
    <xf numFmtId="166" fontId="12" fillId="11" borderId="0" xfId="0" applyNumberFormat="1" applyFont="1" applyFill="1" applyAlignment="1">
      <alignment horizontal="center"/>
    </xf>
  </cellXfs>
  <cellStyles count="150">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Normal" xfId="0" builtinId="0"/>
    <cellStyle name="Normal 2" xfId="47"/>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66FF"/>
      <color rgb="FF0000CC"/>
      <color rgb="FFB381D9"/>
      <color rgb="FF8A3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1425CCDA-BA92-4F4C-ABDB-8CD6FE606EC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1425CCDA-BA92-4F4C-ABDB-8CD6FE606E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265813</xdr:colOff>
      <xdr:row>1</xdr:row>
      <xdr:rowOff>708836</xdr:rowOff>
    </xdr:to>
    <xdr:pic>
      <xdr:nvPicPr>
        <xdr:cNvPr id="2" name="1425CCDA-BA92-4F4C-ABDB-8CD6FE606EC0" descr="cid:1425CCDA-BA92-4F4C-ABDB-8CD6FE606EC0"/>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l="7181" t="14634" b="13115"/>
        <a:stretch/>
      </xdr:blipFill>
      <xdr:spPr bwMode="auto">
        <a:xfrm>
          <a:off x="0" y="0"/>
          <a:ext cx="7733413" cy="8707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265813</xdr:colOff>
      <xdr:row>1</xdr:row>
      <xdr:rowOff>708836</xdr:rowOff>
    </xdr:to>
    <xdr:pic>
      <xdr:nvPicPr>
        <xdr:cNvPr id="3" name="1425CCDA-BA92-4F4C-ABDB-8CD6FE606EC0" descr="cid:1425CCDA-BA92-4F4C-ABDB-8CD6FE606EC0"/>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l="7181" t="14634" b="13115"/>
        <a:stretch/>
      </xdr:blipFill>
      <xdr:spPr bwMode="auto">
        <a:xfrm>
          <a:off x="0" y="0"/>
          <a:ext cx="7730755" cy="87497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Y390"/>
  <sheetViews>
    <sheetView showGridLines="0" zoomScale="118" zoomScaleNormal="118" zoomScalePageLayoutView="118" workbookViewId="0">
      <selection activeCell="J12" sqref="J12"/>
    </sheetView>
  </sheetViews>
  <sheetFormatPr baseColWidth="10" defaultRowHeight="12.75" x14ac:dyDescent="0.2"/>
  <cols>
    <col min="1" max="1" width="30.85546875" style="114" customWidth="1"/>
    <col min="2" max="2" width="13.140625" style="88" customWidth="1"/>
    <col min="3" max="3" width="8.42578125" style="88" customWidth="1"/>
    <col min="4" max="4" width="1.7109375" style="94" customWidth="1"/>
    <col min="5" max="5" width="8.7109375" style="115" customWidth="1"/>
    <col min="6" max="6" width="10.7109375" style="115" customWidth="1"/>
    <col min="7" max="7" width="12" style="115" customWidth="1"/>
    <col min="8" max="8" width="14.42578125" style="116" customWidth="1"/>
    <col min="9" max="9" width="11.85546875" style="116" customWidth="1"/>
    <col min="10" max="10" width="13.85546875" style="116" customWidth="1"/>
    <col min="11" max="11" width="10.7109375" style="88" customWidth="1"/>
    <col min="12" max="12" width="12.140625" style="88" customWidth="1"/>
    <col min="13" max="13" width="3.140625" style="88" customWidth="1"/>
    <col min="14" max="16" width="12.140625" style="88" customWidth="1"/>
    <col min="17" max="17" width="13.28515625" style="88" customWidth="1"/>
    <col min="18" max="20" width="12.140625" style="88" customWidth="1"/>
    <col min="21" max="21" width="3.7109375" style="88" customWidth="1"/>
    <col min="22" max="22" width="13.28515625" style="88" bestFit="1" customWidth="1"/>
    <col min="23" max="16384" width="11.42578125" style="88"/>
  </cols>
  <sheetData>
    <row r="1" spans="1:14" x14ac:dyDescent="0.2">
      <c r="A1" s="118"/>
      <c r="B1" s="119"/>
    </row>
    <row r="2" spans="1:14" ht="73.5" customHeight="1" x14ac:dyDescent="0.2">
      <c r="A2" s="118"/>
      <c r="B2" s="119"/>
      <c r="N2" s="88" t="s">
        <v>50</v>
      </c>
    </row>
    <row r="3" spans="1:14" ht="18.75" x14ac:dyDescent="0.3">
      <c r="A3" s="120" t="s">
        <v>21</v>
      </c>
      <c r="B3" s="121">
        <f>CALCULADORA!B3</f>
        <v>0</v>
      </c>
    </row>
    <row r="4" spans="1:14" ht="18.75" x14ac:dyDescent="0.3">
      <c r="A4" s="120" t="s">
        <v>49</v>
      </c>
      <c r="B4" s="122">
        <f>CALCULADORA!B4</f>
        <v>43466</v>
      </c>
      <c r="D4" s="123" t="s">
        <v>23</v>
      </c>
      <c r="F4" s="123"/>
    </row>
    <row r="5" spans="1:14" ht="13.5" thickBot="1" x14ac:dyDescent="0.25">
      <c r="A5" s="124"/>
      <c r="B5" s="125"/>
    </row>
    <row r="6" spans="1:14" ht="13.5" thickTop="1" x14ac:dyDescent="0.2">
      <c r="A6" s="126"/>
      <c r="B6" s="127">
        <f>CALCULADORA!B6</f>
        <v>0</v>
      </c>
      <c r="D6" s="128"/>
      <c r="E6" s="129"/>
      <c r="F6" s="130"/>
      <c r="G6" s="130"/>
      <c r="H6" s="131"/>
      <c r="I6" s="131"/>
      <c r="J6" s="131"/>
      <c r="K6" s="132"/>
      <c r="L6" s="133"/>
    </row>
    <row r="7" spans="1:14" ht="15.75" x14ac:dyDescent="0.25">
      <c r="A7" s="134" t="s">
        <v>47</v>
      </c>
      <c r="B7" s="135">
        <f>CALCULADORA!B7</f>
        <v>0</v>
      </c>
      <c r="D7" s="136"/>
      <c r="E7" s="137" t="s">
        <v>25</v>
      </c>
      <c r="F7" s="138"/>
      <c r="G7" s="138"/>
      <c r="H7" s="139"/>
      <c r="I7" s="140">
        <f>B3</f>
        <v>0</v>
      </c>
      <c r="J7" s="141" t="s">
        <v>27</v>
      </c>
      <c r="K7" s="142"/>
      <c r="L7" s="143"/>
    </row>
    <row r="8" spans="1:14" ht="15" x14ac:dyDescent="0.25">
      <c r="A8" s="134" t="s">
        <v>48</v>
      </c>
      <c r="B8" s="144" t="str">
        <f>CALCULADORA!B8</f>
        <v/>
      </c>
      <c r="D8" s="136"/>
      <c r="E8" s="137" t="s">
        <v>28</v>
      </c>
      <c r="F8" s="138"/>
      <c r="G8" s="138"/>
      <c r="H8" s="139"/>
      <c r="I8" s="139"/>
      <c r="J8" s="139"/>
      <c r="K8" s="142"/>
      <c r="L8" s="143"/>
    </row>
    <row r="9" spans="1:14" x14ac:dyDescent="0.2">
      <c r="A9" s="134" t="s">
        <v>15</v>
      </c>
      <c r="B9" s="145">
        <f>CALCULADORA!B9</f>
        <v>0</v>
      </c>
      <c r="D9" s="136"/>
      <c r="E9" s="146" t="s">
        <v>24</v>
      </c>
      <c r="F9" s="138"/>
      <c r="G9" s="147">
        <f>B4</f>
        <v>43466</v>
      </c>
      <c r="H9" s="148" t="s">
        <v>44</v>
      </c>
      <c r="I9" s="139"/>
      <c r="J9" s="139"/>
      <c r="K9" s="142"/>
      <c r="L9" s="149" t="str">
        <f>B16&amp;"%"</f>
        <v>0%</v>
      </c>
    </row>
    <row r="10" spans="1:14" x14ac:dyDescent="0.2">
      <c r="A10" s="134" t="s">
        <v>51</v>
      </c>
      <c r="B10" s="145">
        <f>CALCULADORA!B10</f>
        <v>0</v>
      </c>
      <c r="C10" s="150"/>
      <c r="D10" s="151"/>
      <c r="E10" s="152" t="s">
        <v>29</v>
      </c>
      <c r="F10" s="153"/>
      <c r="G10" s="154">
        <f>I25</f>
        <v>0</v>
      </c>
      <c r="H10" s="152" t="s">
        <v>30</v>
      </c>
      <c r="I10" s="139"/>
      <c r="J10" s="139"/>
      <c r="K10" s="154">
        <f>Q25</f>
        <v>0</v>
      </c>
      <c r="L10" s="155" t="s">
        <v>31</v>
      </c>
    </row>
    <row r="11" spans="1:14" x14ac:dyDescent="0.2">
      <c r="A11" s="134" t="s">
        <v>52</v>
      </c>
      <c r="B11" s="145">
        <f>CALCULADORA!B11</f>
        <v>0</v>
      </c>
      <c r="C11" s="150"/>
      <c r="D11" s="151"/>
      <c r="E11" s="152" t="s">
        <v>32</v>
      </c>
      <c r="F11" s="154">
        <f>V25</f>
        <v>0</v>
      </c>
      <c r="G11" s="152" t="s">
        <v>33</v>
      </c>
      <c r="H11" s="139"/>
      <c r="I11" s="139"/>
      <c r="J11" s="139"/>
      <c r="K11" s="142"/>
      <c r="L11" s="143"/>
    </row>
    <row r="12" spans="1:14" x14ac:dyDescent="0.2">
      <c r="A12" s="134" t="s">
        <v>42</v>
      </c>
      <c r="B12" s="145">
        <f>CALCULADORA!B12</f>
        <v>0</v>
      </c>
      <c r="D12" s="136"/>
      <c r="E12" s="146" t="s">
        <v>34</v>
      </c>
      <c r="F12" s="138"/>
      <c r="G12" s="138"/>
      <c r="H12" s="156">
        <f>B7</f>
        <v>0</v>
      </c>
      <c r="I12" s="157" t="s">
        <v>35</v>
      </c>
      <c r="J12" s="158">
        <f>IF(B10=B16,COUNTIF(G28:G387,B16)-B11,COUNTIF(G28:G387,B16))</f>
        <v>0</v>
      </c>
      <c r="K12" s="159" t="s">
        <v>36</v>
      </c>
      <c r="L12" s="143"/>
    </row>
    <row r="13" spans="1:14" ht="15.75" customHeight="1" x14ac:dyDescent="0.2">
      <c r="A13" s="134" t="s">
        <v>16</v>
      </c>
      <c r="B13" s="160">
        <f>CALCULADORA!B13</f>
        <v>0</v>
      </c>
      <c r="D13" s="136"/>
      <c r="E13" s="152" t="s">
        <v>37</v>
      </c>
      <c r="F13" s="138"/>
      <c r="G13" s="138"/>
      <c r="H13" s="139"/>
      <c r="I13" s="139"/>
      <c r="J13" s="139"/>
      <c r="K13" s="142"/>
      <c r="L13" s="143"/>
    </row>
    <row r="14" spans="1:14" x14ac:dyDescent="0.2">
      <c r="A14" s="134" t="s">
        <v>17</v>
      </c>
      <c r="B14" s="161" t="str">
        <f>CALCULADORA!B14</f>
        <v>EURIBOR</v>
      </c>
      <c r="D14" s="136"/>
      <c r="E14" s="152" t="s">
        <v>38</v>
      </c>
      <c r="F14" s="138"/>
      <c r="G14" s="138"/>
      <c r="H14" s="139"/>
      <c r="I14" s="139"/>
      <c r="J14" s="139"/>
      <c r="K14" s="142"/>
      <c r="L14" s="143"/>
    </row>
    <row r="15" spans="1:14" x14ac:dyDescent="0.2">
      <c r="A15" s="134" t="s">
        <v>45</v>
      </c>
      <c r="B15" s="145">
        <f>CALCULADORA!B15</f>
        <v>0</v>
      </c>
      <c r="D15" s="136"/>
      <c r="E15" s="146" t="s">
        <v>39</v>
      </c>
      <c r="F15" s="138"/>
      <c r="G15" s="138"/>
      <c r="H15" s="139"/>
      <c r="I15" s="139"/>
      <c r="J15" s="139"/>
      <c r="K15" s="142"/>
      <c r="L15" s="143"/>
    </row>
    <row r="16" spans="1:14" ht="15" customHeight="1" x14ac:dyDescent="0.2">
      <c r="A16" s="134" t="s">
        <v>46</v>
      </c>
      <c r="B16" s="145">
        <f>CALCULADORA!B16</f>
        <v>0</v>
      </c>
      <c r="D16" s="136"/>
      <c r="E16" s="152" t="s">
        <v>40</v>
      </c>
      <c r="F16" s="138"/>
      <c r="G16" s="138"/>
      <c r="H16" s="139"/>
      <c r="I16" s="139"/>
      <c r="J16" s="139"/>
      <c r="K16" s="142"/>
      <c r="L16" s="143"/>
    </row>
    <row r="17" spans="1:25" x14ac:dyDescent="0.2">
      <c r="A17" s="134" t="s">
        <v>43</v>
      </c>
      <c r="B17" s="161">
        <f>CALCULADORA!B17</f>
        <v>0</v>
      </c>
      <c r="C17" s="150"/>
      <c r="D17" s="151"/>
      <c r="E17" s="152" t="s">
        <v>41</v>
      </c>
      <c r="F17" s="138"/>
      <c r="G17" s="138"/>
      <c r="H17" s="139"/>
      <c r="I17" s="139"/>
      <c r="J17" s="139"/>
      <c r="K17" s="142"/>
      <c r="L17" s="143"/>
    </row>
    <row r="18" spans="1:25" x14ac:dyDescent="0.2">
      <c r="A18" s="162"/>
      <c r="B18" s="163">
        <f>CALCULADORA!B18</f>
        <v>0</v>
      </c>
      <c r="C18" s="150"/>
      <c r="D18" s="151"/>
      <c r="E18" s="152"/>
      <c r="F18" s="138"/>
      <c r="G18" s="138"/>
      <c r="H18" s="139"/>
      <c r="I18" s="139"/>
      <c r="J18" s="139"/>
      <c r="K18" s="142"/>
      <c r="L18" s="143"/>
    </row>
    <row r="19" spans="1:25" ht="13.5" thickBot="1" x14ac:dyDescent="0.25">
      <c r="A19" s="164"/>
      <c r="B19" s="165"/>
      <c r="D19" s="166"/>
      <c r="E19" s="167"/>
      <c r="F19" s="167"/>
      <c r="G19" s="167"/>
      <c r="H19" s="168"/>
      <c r="I19" s="168"/>
      <c r="J19" s="168"/>
      <c r="K19" s="169"/>
      <c r="L19" s="170"/>
      <c r="V19" s="117"/>
      <c r="W19" s="117"/>
      <c r="X19" s="117"/>
      <c r="Y19" s="117"/>
    </row>
    <row r="20" spans="1:25" s="94" customFormat="1" ht="14.25" thickTop="1" thickBot="1" x14ac:dyDescent="0.25">
      <c r="A20" s="171"/>
      <c r="B20" s="172"/>
      <c r="E20" s="173"/>
      <c r="F20" s="173"/>
      <c r="G20" s="173"/>
      <c r="H20" s="174"/>
      <c r="I20" s="174"/>
      <c r="J20" s="174"/>
      <c r="V20" s="175"/>
      <c r="W20" s="175"/>
      <c r="X20" s="175"/>
      <c r="Y20" s="175"/>
    </row>
    <row r="21" spans="1:25" s="94" customFormat="1" ht="19.5" thickTop="1" x14ac:dyDescent="0.3">
      <c r="B21" s="176" t="s">
        <v>22</v>
      </c>
      <c r="C21" s="177"/>
      <c r="D21" s="218"/>
      <c r="E21" s="219"/>
      <c r="F21" s="219"/>
      <c r="G21" s="219"/>
      <c r="H21" s="219"/>
      <c r="I21" s="219"/>
      <c r="J21" s="219"/>
      <c r="K21" s="219"/>
      <c r="L21" s="220"/>
      <c r="V21" s="175"/>
      <c r="W21" s="175"/>
      <c r="X21" s="175"/>
      <c r="Y21" s="175"/>
    </row>
    <row r="22" spans="1:25" s="94" customFormat="1" ht="18.75" x14ac:dyDescent="0.3">
      <c r="A22" s="178"/>
      <c r="B22" s="177"/>
      <c r="C22" s="177"/>
      <c r="D22" s="221"/>
      <c r="E22" s="222"/>
      <c r="F22" s="222"/>
      <c r="G22" s="222"/>
      <c r="H22" s="222"/>
      <c r="I22" s="222"/>
      <c r="J22" s="222"/>
      <c r="K22" s="222"/>
      <c r="L22" s="223"/>
      <c r="V22" s="175"/>
      <c r="W22" s="175"/>
      <c r="X22" s="175"/>
      <c r="Y22" s="175"/>
    </row>
    <row r="23" spans="1:25" s="94" customFormat="1" ht="13.5" thickBot="1" x14ac:dyDescent="0.25">
      <c r="A23" s="179"/>
      <c r="B23" s="180"/>
      <c r="C23" s="177"/>
      <c r="D23" s="224"/>
      <c r="E23" s="225"/>
      <c r="F23" s="225"/>
      <c r="G23" s="225"/>
      <c r="H23" s="225"/>
      <c r="I23" s="225"/>
      <c r="J23" s="225"/>
      <c r="K23" s="225"/>
      <c r="L23" s="226"/>
      <c r="V23" s="181">
        <f>COUNTIF(V28:V387,"&gt;0")</f>
        <v>0</v>
      </c>
      <c r="W23" s="175"/>
      <c r="X23" s="175"/>
      <c r="Y23" s="175"/>
    </row>
    <row r="24" spans="1:25" s="94" customFormat="1" ht="13.5" thickTop="1" x14ac:dyDescent="0.2">
      <c r="A24" s="179"/>
      <c r="B24" s="182"/>
      <c r="E24" s="173"/>
      <c r="F24" s="173"/>
      <c r="G24" s="173"/>
      <c r="H24" s="174"/>
      <c r="I24" s="174"/>
      <c r="J24" s="174"/>
      <c r="V24" s="175"/>
      <c r="W24" s="175"/>
      <c r="X24" s="175"/>
      <c r="Y24" s="175"/>
    </row>
    <row r="25" spans="1:25" ht="21" x14ac:dyDescent="0.35">
      <c r="E25" s="183" t="s">
        <v>18</v>
      </c>
      <c r="F25" s="184"/>
      <c r="G25" s="184"/>
      <c r="H25" s="185"/>
      <c r="I25" s="227">
        <f>SUM(I28:I387)</f>
        <v>0</v>
      </c>
      <c r="J25" s="227"/>
      <c r="K25" s="184"/>
      <c r="L25" s="186"/>
      <c r="N25" s="187" t="s">
        <v>19</v>
      </c>
      <c r="O25" s="188"/>
      <c r="P25" s="189"/>
      <c r="Q25" s="190">
        <f>SUM(Q28:Q387)</f>
        <v>0</v>
      </c>
      <c r="R25" s="188"/>
      <c r="S25" s="188"/>
      <c r="T25" s="188"/>
      <c r="U25" s="94"/>
      <c r="V25" s="228">
        <f>SUM(V28:V389)</f>
        <v>0</v>
      </c>
      <c r="W25" s="228"/>
    </row>
    <row r="26" spans="1:25" s="192" customFormat="1" ht="25.5" customHeight="1" x14ac:dyDescent="0.35">
      <c r="A26" s="191"/>
      <c r="D26" s="193"/>
      <c r="E26" s="229" t="s">
        <v>14</v>
      </c>
      <c r="F26" s="229"/>
      <c r="G26" s="229"/>
      <c r="H26" s="229"/>
      <c r="I26" s="229"/>
      <c r="J26" s="229"/>
      <c r="K26" s="229"/>
      <c r="L26" s="229"/>
      <c r="N26" s="230" t="s">
        <v>11</v>
      </c>
      <c r="O26" s="230"/>
      <c r="P26" s="230"/>
      <c r="Q26" s="230"/>
      <c r="R26" s="230"/>
      <c r="S26" s="230"/>
      <c r="T26" s="230"/>
      <c r="V26" s="231" t="s">
        <v>20</v>
      </c>
      <c r="W26" s="232"/>
    </row>
    <row r="27" spans="1:25" s="107" customFormat="1" ht="51" x14ac:dyDescent="0.2">
      <c r="A27" s="97" t="s">
        <v>0</v>
      </c>
      <c r="B27" s="98" t="s">
        <v>1</v>
      </c>
      <c r="C27" s="99" t="s">
        <v>2</v>
      </c>
      <c r="D27" s="100"/>
      <c r="E27" s="101" t="s">
        <v>4</v>
      </c>
      <c r="F27" s="101" t="s">
        <v>3</v>
      </c>
      <c r="G27" s="102" t="s">
        <v>5</v>
      </c>
      <c r="H27" s="103" t="s">
        <v>6</v>
      </c>
      <c r="I27" s="104" t="s">
        <v>26</v>
      </c>
      <c r="J27" s="103" t="s">
        <v>8</v>
      </c>
      <c r="K27" s="105" t="s">
        <v>9</v>
      </c>
      <c r="L27" s="106" t="s">
        <v>10</v>
      </c>
      <c r="N27" s="108" t="s">
        <v>4</v>
      </c>
      <c r="O27" s="108" t="s">
        <v>3</v>
      </c>
      <c r="P27" s="109" t="s">
        <v>6</v>
      </c>
      <c r="Q27" s="110" t="s">
        <v>7</v>
      </c>
      <c r="R27" s="110" t="s">
        <v>8</v>
      </c>
      <c r="S27" s="111" t="s">
        <v>9</v>
      </c>
      <c r="T27" s="110" t="s">
        <v>10</v>
      </c>
      <c r="V27" s="112" t="s">
        <v>12</v>
      </c>
      <c r="W27" s="113" t="s">
        <v>13</v>
      </c>
    </row>
    <row r="28" spans="1:25" x14ac:dyDescent="0.2">
      <c r="A28" s="83" t="str">
        <f>B8</f>
        <v/>
      </c>
      <c r="B28" s="84" t="str">
        <f>IF(A28="","",1)</f>
        <v/>
      </c>
      <c r="C28" s="84">
        <f>B9*12</f>
        <v>0</v>
      </c>
      <c r="D28" s="85"/>
      <c r="E28" s="194" t="str">
        <f>IFERROR(IF($B$11=0,VLOOKUP(EDATE(A28,-B$15-1),euribor!A:B,2,0),B10),"")</f>
        <v/>
      </c>
      <c r="F28" s="86" t="str">
        <f>IF($B$11=0,IF(E28=0,"",IFERROR(E28+B$12,"")),E28)</f>
        <v/>
      </c>
      <c r="G28" s="86" t="str">
        <f>IF($B$11=0,IF(F28&lt;=B$16,B$16,F28),F28)</f>
        <v/>
      </c>
      <c r="H28" s="195">
        <f>B13</f>
        <v>0</v>
      </c>
      <c r="I28" s="195" t="str">
        <f>IFERROR(PMT(G28%/12,C28,-H28),"")</f>
        <v/>
      </c>
      <c r="J28" s="87" t="str">
        <f t="shared" ref="J28:J91" si="0">IFERROR(H28*G28%/12,"")</f>
        <v/>
      </c>
      <c r="K28" s="196" t="str">
        <f t="shared" ref="K28:K91" si="1">IFERROR(I28-J28,"")</f>
        <v/>
      </c>
      <c r="L28" s="87" t="str">
        <f t="shared" ref="L28:L91" si="2">IFERROR(H28-K28,"")</f>
        <v/>
      </c>
      <c r="N28" s="86" t="str">
        <f t="shared" ref="N28:O91" si="3">E28</f>
        <v/>
      </c>
      <c r="O28" s="86" t="str">
        <f t="shared" si="3"/>
        <v/>
      </c>
      <c r="P28" s="87">
        <f>H28</f>
        <v>0</v>
      </c>
      <c r="Q28" s="197" t="str">
        <f>IFERROR(PMT(O28%/12,C28,-P28),"")</f>
        <v/>
      </c>
      <c r="R28" s="87" t="str">
        <f>IFERROR(P28*O28%/12,"")</f>
        <v/>
      </c>
      <c r="S28" s="196" t="str">
        <f t="shared" ref="S28:S91" si="4">IFERROR(Q28-R28,"")</f>
        <v/>
      </c>
      <c r="T28" s="87" t="str">
        <f t="shared" ref="T28:T91" si="5">IFERROR(P28-S28,"")</f>
        <v/>
      </c>
      <c r="V28" s="196" t="str">
        <f t="shared" ref="V28:V91" si="6">IFERROR(I28-Q28,"")</f>
        <v/>
      </c>
      <c r="W28" s="196" t="str">
        <f>V28</f>
        <v/>
      </c>
      <c r="Y28" s="90"/>
    </row>
    <row r="29" spans="1:25" x14ac:dyDescent="0.2">
      <c r="A29" s="91" t="str">
        <f t="shared" ref="A29:A92" si="7">IF(A28&lt;B$4,EDATE(A28,1),"")</f>
        <v/>
      </c>
      <c r="B29" s="84" t="str">
        <f>IF(A29="","",B28+1)</f>
        <v/>
      </c>
      <c r="C29" s="84" t="str">
        <f t="shared" ref="C29:C92" si="8">IF(A29="","",IFERROR(IF(C28-1&lt;=0,"",C28-1),""))</f>
        <v/>
      </c>
      <c r="D29" s="85"/>
      <c r="E29" s="86" t="str">
        <f>IF($B$11=0,E28,IF(OR($B$11=3,$B$11=6,$B$11=5,$B$11=12),$B$10))</f>
        <v/>
      </c>
      <c r="F29" s="86" t="str">
        <f t="shared" ref="F29:F39" si="9">IF($B$11=0,IF(E29=0,"",IFERROR(E29+B$12,"")),E29)</f>
        <v/>
      </c>
      <c r="G29" s="86" t="str">
        <f t="shared" ref="G29:G39" si="10">IF($B$11=0,IF(F29&lt;=B$16,B$16,F29),F29)</f>
        <v/>
      </c>
      <c r="H29" s="87" t="str">
        <f t="shared" ref="H29:H92" si="11">IFERROR(L28,"")</f>
        <v/>
      </c>
      <c r="I29" s="87" t="str">
        <f t="shared" ref="I29:I39" si="12">I28</f>
        <v/>
      </c>
      <c r="J29" s="87" t="str">
        <f t="shared" si="0"/>
        <v/>
      </c>
      <c r="K29" s="196" t="str">
        <f t="shared" si="1"/>
        <v/>
      </c>
      <c r="L29" s="87" t="str">
        <f t="shared" si="2"/>
        <v/>
      </c>
      <c r="N29" s="86" t="str">
        <f t="shared" si="3"/>
        <v/>
      </c>
      <c r="O29" s="86" t="str">
        <f t="shared" si="3"/>
        <v/>
      </c>
      <c r="P29" s="87" t="str">
        <f t="shared" ref="P29:P92" si="13">IFERROR(T28,"")</f>
        <v/>
      </c>
      <c r="Q29" s="196" t="str">
        <f t="shared" ref="Q29:Q39" si="14">Q28</f>
        <v/>
      </c>
      <c r="R29" s="87" t="str">
        <f t="shared" ref="R29:R39" si="15">IFERROR(P29*O29%/12,"")</f>
        <v/>
      </c>
      <c r="S29" s="196" t="str">
        <f t="shared" si="4"/>
        <v/>
      </c>
      <c r="T29" s="87" t="str">
        <f t="shared" si="5"/>
        <v/>
      </c>
      <c r="V29" s="196" t="str">
        <f t="shared" si="6"/>
        <v/>
      </c>
      <c r="W29" s="196" t="str">
        <f t="shared" ref="W29:W92" si="16">IFERROR(W28+V29,"")</f>
        <v/>
      </c>
      <c r="Y29" s="90"/>
    </row>
    <row r="30" spans="1:25" x14ac:dyDescent="0.2">
      <c r="A30" s="91" t="str">
        <f t="shared" si="7"/>
        <v/>
      </c>
      <c r="B30" s="84" t="str">
        <f t="shared" ref="B30:B93" si="17">IF(A30="","",B29+1)</f>
        <v/>
      </c>
      <c r="C30" s="84" t="str">
        <f t="shared" si="8"/>
        <v/>
      </c>
      <c r="D30" s="85"/>
      <c r="E30" s="86" t="str">
        <f>E29</f>
        <v/>
      </c>
      <c r="F30" s="86" t="str">
        <f t="shared" si="9"/>
        <v/>
      </c>
      <c r="G30" s="86" t="str">
        <f t="shared" si="10"/>
        <v/>
      </c>
      <c r="H30" s="87" t="str">
        <f t="shared" si="11"/>
        <v/>
      </c>
      <c r="I30" s="87" t="str">
        <f t="shared" si="12"/>
        <v/>
      </c>
      <c r="J30" s="87" t="str">
        <f t="shared" si="0"/>
        <v/>
      </c>
      <c r="K30" s="196" t="str">
        <f t="shared" si="1"/>
        <v/>
      </c>
      <c r="L30" s="87" t="str">
        <f t="shared" si="2"/>
        <v/>
      </c>
      <c r="N30" s="86" t="str">
        <f t="shared" si="3"/>
        <v/>
      </c>
      <c r="O30" s="86" t="str">
        <f t="shared" si="3"/>
        <v/>
      </c>
      <c r="P30" s="87" t="str">
        <f t="shared" si="13"/>
        <v/>
      </c>
      <c r="Q30" s="196" t="str">
        <f t="shared" si="14"/>
        <v/>
      </c>
      <c r="R30" s="87" t="str">
        <f t="shared" si="15"/>
        <v/>
      </c>
      <c r="S30" s="196" t="str">
        <f t="shared" si="4"/>
        <v/>
      </c>
      <c r="T30" s="87" t="str">
        <f t="shared" si="5"/>
        <v/>
      </c>
      <c r="V30" s="196" t="str">
        <f t="shared" si="6"/>
        <v/>
      </c>
      <c r="W30" s="196" t="str">
        <f t="shared" si="16"/>
        <v/>
      </c>
      <c r="Y30" s="90"/>
    </row>
    <row r="31" spans="1:25" x14ac:dyDescent="0.2">
      <c r="A31" s="91" t="b">
        <f>IF(B11=3,"",IF(A30&lt;B$4,EDATE(A30,1)))</f>
        <v>0</v>
      </c>
      <c r="B31" s="84" t="e">
        <f t="shared" si="17"/>
        <v>#VALUE!</v>
      </c>
      <c r="C31" s="84" t="str">
        <f t="shared" si="8"/>
        <v/>
      </c>
      <c r="D31" s="85"/>
      <c r="E31" s="86" t="str">
        <f>IF($B$11=0,E30,IF(OR($B11=5,$B$11=6,$B$11=12),$B$10,""))</f>
        <v/>
      </c>
      <c r="F31" s="86" t="str">
        <f t="shared" si="9"/>
        <v/>
      </c>
      <c r="G31" s="86" t="str">
        <f t="shared" si="10"/>
        <v/>
      </c>
      <c r="H31" s="87" t="str">
        <f>IF($B$11=3,"",IFERROR(L30,""))</f>
        <v/>
      </c>
      <c r="I31" s="87" t="str">
        <f>IF($B$11=3,"",I30)</f>
        <v/>
      </c>
      <c r="J31" s="87" t="str">
        <f t="shared" si="0"/>
        <v/>
      </c>
      <c r="K31" s="196" t="str">
        <f t="shared" si="1"/>
        <v/>
      </c>
      <c r="L31" s="87" t="str">
        <f t="shared" si="2"/>
        <v/>
      </c>
      <c r="N31" s="86" t="str">
        <f t="shared" si="3"/>
        <v/>
      </c>
      <c r="O31" s="86" t="str">
        <f t="shared" si="3"/>
        <v/>
      </c>
      <c r="P31" s="87" t="str">
        <f>IF($B$11=3,"",IFERROR(T30,""))</f>
        <v/>
      </c>
      <c r="Q31" s="87" t="str">
        <f>IF($B$11=3,"",Q30)</f>
        <v/>
      </c>
      <c r="R31" s="87" t="str">
        <f t="shared" si="15"/>
        <v/>
      </c>
      <c r="S31" s="196" t="str">
        <f t="shared" si="4"/>
        <v/>
      </c>
      <c r="T31" s="87" t="str">
        <f t="shared" si="5"/>
        <v/>
      </c>
      <c r="V31" s="196" t="str">
        <f t="shared" si="6"/>
        <v/>
      </c>
      <c r="W31" s="196" t="str">
        <f t="shared" si="16"/>
        <v/>
      </c>
      <c r="Y31" s="90"/>
    </row>
    <row r="32" spans="1:25" x14ac:dyDescent="0.2">
      <c r="A32" s="91" t="str">
        <f t="shared" si="7"/>
        <v/>
      </c>
      <c r="B32" s="84" t="str">
        <f t="shared" si="17"/>
        <v/>
      </c>
      <c r="C32" s="84" t="str">
        <f t="shared" si="8"/>
        <v/>
      </c>
      <c r="D32" s="85"/>
      <c r="E32" s="86" t="str">
        <f>E31</f>
        <v/>
      </c>
      <c r="F32" s="86" t="str">
        <f t="shared" si="9"/>
        <v/>
      </c>
      <c r="G32" s="86" t="str">
        <f t="shared" si="10"/>
        <v/>
      </c>
      <c r="H32" s="87" t="str">
        <f t="shared" si="11"/>
        <v/>
      </c>
      <c r="I32" s="87" t="str">
        <f t="shared" si="12"/>
        <v/>
      </c>
      <c r="J32" s="87" t="str">
        <f t="shared" si="0"/>
        <v/>
      </c>
      <c r="K32" s="196" t="str">
        <f t="shared" si="1"/>
        <v/>
      </c>
      <c r="L32" s="87" t="str">
        <f t="shared" si="2"/>
        <v/>
      </c>
      <c r="N32" s="86" t="str">
        <f t="shared" si="3"/>
        <v/>
      </c>
      <c r="O32" s="86" t="str">
        <f t="shared" si="3"/>
        <v/>
      </c>
      <c r="P32" s="87" t="str">
        <f t="shared" si="13"/>
        <v/>
      </c>
      <c r="Q32" s="196" t="str">
        <f t="shared" si="14"/>
        <v/>
      </c>
      <c r="R32" s="87" t="str">
        <f t="shared" si="15"/>
        <v/>
      </c>
      <c r="S32" s="196" t="str">
        <f t="shared" si="4"/>
        <v/>
      </c>
      <c r="T32" s="87" t="str">
        <f t="shared" si="5"/>
        <v/>
      </c>
      <c r="V32" s="196" t="str">
        <f t="shared" si="6"/>
        <v/>
      </c>
      <c r="W32" s="196" t="str">
        <f t="shared" si="16"/>
        <v/>
      </c>
      <c r="Y32" s="90"/>
    </row>
    <row r="33" spans="1:25" x14ac:dyDescent="0.2">
      <c r="A33" s="91" t="str">
        <f>IF(B11=5,"",IF(A32&lt;B$4,EDATE(A32,1),""))</f>
        <v/>
      </c>
      <c r="B33" s="84" t="str">
        <f t="shared" si="17"/>
        <v/>
      </c>
      <c r="C33" s="84" t="str">
        <f t="shared" si="8"/>
        <v/>
      </c>
      <c r="D33" s="85"/>
      <c r="E33" s="86" t="str">
        <f>IF($B$11=5,"",E32)</f>
        <v/>
      </c>
      <c r="F33" s="86" t="str">
        <f t="shared" si="9"/>
        <v/>
      </c>
      <c r="G33" s="86" t="str">
        <f t="shared" si="10"/>
        <v/>
      </c>
      <c r="H33" s="87" t="str">
        <f>IF($E$33="","",IFERROR(L32,""))</f>
        <v/>
      </c>
      <c r="I33" s="87" t="str">
        <f>IF($B$11=5,"",I32)</f>
        <v/>
      </c>
      <c r="J33" s="87" t="str">
        <f t="shared" si="0"/>
        <v/>
      </c>
      <c r="K33" s="196" t="str">
        <f t="shared" si="1"/>
        <v/>
      </c>
      <c r="L33" s="87" t="str">
        <f t="shared" si="2"/>
        <v/>
      </c>
      <c r="N33" s="86" t="str">
        <f t="shared" si="3"/>
        <v/>
      </c>
      <c r="O33" s="86" t="str">
        <f t="shared" si="3"/>
        <v/>
      </c>
      <c r="P33" s="87" t="str">
        <f>IF($E$33="","",IFERROR(T32,""))</f>
        <v/>
      </c>
      <c r="Q33" s="196" t="str">
        <f>IF($B$11=5,"",Q32)</f>
        <v/>
      </c>
      <c r="R33" s="87" t="str">
        <f t="shared" si="15"/>
        <v/>
      </c>
      <c r="S33" s="196" t="str">
        <f t="shared" si="4"/>
        <v/>
      </c>
      <c r="T33" s="87" t="str">
        <f t="shared" si="5"/>
        <v/>
      </c>
      <c r="V33" s="196" t="str">
        <f t="shared" si="6"/>
        <v/>
      </c>
      <c r="W33" s="196" t="str">
        <f t="shared" si="16"/>
        <v/>
      </c>
      <c r="Y33" s="90"/>
    </row>
    <row r="34" spans="1:25" x14ac:dyDescent="0.2">
      <c r="A34" s="91" t="str">
        <f>IF(B11=6,"",IF(A33&lt;B$4,EDATE(A33,1),""))</f>
        <v/>
      </c>
      <c r="B34" s="84" t="str">
        <f t="shared" si="17"/>
        <v/>
      </c>
      <c r="C34" s="84" t="str">
        <f t="shared" si="8"/>
        <v/>
      </c>
      <c r="D34" s="85"/>
      <c r="E34" s="198" t="str">
        <f>IF($B$11=0,E33,IF(B11=12,E33,""))</f>
        <v/>
      </c>
      <c r="F34" s="86" t="str">
        <f t="shared" si="9"/>
        <v/>
      </c>
      <c r="G34" s="86" t="str">
        <f t="shared" si="10"/>
        <v/>
      </c>
      <c r="H34" s="87" t="str">
        <f>IF($E$34="","",IFERROR(L33,""))</f>
        <v/>
      </c>
      <c r="I34" s="87" t="str">
        <f>IF($B$11=6,"",I33)</f>
        <v/>
      </c>
      <c r="J34" s="87" t="str">
        <f t="shared" si="0"/>
        <v/>
      </c>
      <c r="K34" s="196" t="str">
        <f t="shared" si="1"/>
        <v/>
      </c>
      <c r="L34" s="87" t="str">
        <f t="shared" si="2"/>
        <v/>
      </c>
      <c r="N34" s="86" t="str">
        <f t="shared" si="3"/>
        <v/>
      </c>
      <c r="O34" s="86" t="str">
        <f t="shared" si="3"/>
        <v/>
      </c>
      <c r="P34" s="87" t="str">
        <f>IF($E$34="","",IFERROR(T33,""))</f>
        <v/>
      </c>
      <c r="Q34" s="87" t="str">
        <f>IF($B$11=6,"",Q33)</f>
        <v/>
      </c>
      <c r="R34" s="87" t="str">
        <f t="shared" si="15"/>
        <v/>
      </c>
      <c r="S34" s="196" t="str">
        <f t="shared" si="4"/>
        <v/>
      </c>
      <c r="T34" s="87" t="str">
        <f t="shared" si="5"/>
        <v/>
      </c>
      <c r="V34" s="196" t="str">
        <f t="shared" si="6"/>
        <v/>
      </c>
      <c r="W34" s="196" t="str">
        <f t="shared" si="16"/>
        <v/>
      </c>
      <c r="Y34" s="90"/>
    </row>
    <row r="35" spans="1:25" x14ac:dyDescent="0.2">
      <c r="A35" s="91" t="str">
        <f t="shared" si="7"/>
        <v/>
      </c>
      <c r="B35" s="84" t="str">
        <f t="shared" si="17"/>
        <v/>
      </c>
      <c r="C35" s="84" t="str">
        <f t="shared" si="8"/>
        <v/>
      </c>
      <c r="D35" s="85"/>
      <c r="E35" s="86" t="str">
        <f>E34</f>
        <v/>
      </c>
      <c r="F35" s="86" t="str">
        <f t="shared" si="9"/>
        <v/>
      </c>
      <c r="G35" s="86" t="str">
        <f t="shared" si="10"/>
        <v/>
      </c>
      <c r="H35" s="87" t="str">
        <f t="shared" si="11"/>
        <v/>
      </c>
      <c r="I35" s="87" t="str">
        <f t="shared" si="12"/>
        <v/>
      </c>
      <c r="J35" s="87" t="str">
        <f t="shared" si="0"/>
        <v/>
      </c>
      <c r="K35" s="196" t="str">
        <f t="shared" si="1"/>
        <v/>
      </c>
      <c r="L35" s="87" t="str">
        <f t="shared" si="2"/>
        <v/>
      </c>
      <c r="N35" s="86" t="str">
        <f t="shared" si="3"/>
        <v/>
      </c>
      <c r="O35" s="86" t="str">
        <f t="shared" si="3"/>
        <v/>
      </c>
      <c r="P35" s="87" t="str">
        <f t="shared" si="13"/>
        <v/>
      </c>
      <c r="Q35" s="196" t="str">
        <f t="shared" si="14"/>
        <v/>
      </c>
      <c r="R35" s="87" t="str">
        <f t="shared" si="15"/>
        <v/>
      </c>
      <c r="S35" s="196" t="str">
        <f t="shared" si="4"/>
        <v/>
      </c>
      <c r="T35" s="87" t="str">
        <f t="shared" si="5"/>
        <v/>
      </c>
      <c r="V35" s="196" t="str">
        <f t="shared" si="6"/>
        <v/>
      </c>
      <c r="W35" s="196" t="str">
        <f t="shared" si="16"/>
        <v/>
      </c>
      <c r="Y35" s="90"/>
    </row>
    <row r="36" spans="1:25" x14ac:dyDescent="0.2">
      <c r="A36" s="91" t="str">
        <f t="shared" si="7"/>
        <v/>
      </c>
      <c r="B36" s="84" t="str">
        <f t="shared" si="17"/>
        <v/>
      </c>
      <c r="C36" s="84" t="str">
        <f t="shared" si="8"/>
        <v/>
      </c>
      <c r="D36" s="85"/>
      <c r="E36" s="86" t="str">
        <f>E35</f>
        <v/>
      </c>
      <c r="F36" s="86" t="str">
        <f t="shared" si="9"/>
        <v/>
      </c>
      <c r="G36" s="86" t="str">
        <f t="shared" si="10"/>
        <v/>
      </c>
      <c r="H36" s="87" t="str">
        <f t="shared" si="11"/>
        <v/>
      </c>
      <c r="I36" s="87" t="str">
        <f t="shared" si="12"/>
        <v/>
      </c>
      <c r="J36" s="87" t="str">
        <f t="shared" si="0"/>
        <v/>
      </c>
      <c r="K36" s="196" t="str">
        <f t="shared" si="1"/>
        <v/>
      </c>
      <c r="L36" s="87" t="str">
        <f t="shared" si="2"/>
        <v/>
      </c>
      <c r="N36" s="86" t="str">
        <f t="shared" si="3"/>
        <v/>
      </c>
      <c r="O36" s="86" t="str">
        <f t="shared" si="3"/>
        <v/>
      </c>
      <c r="P36" s="87" t="str">
        <f t="shared" si="13"/>
        <v/>
      </c>
      <c r="Q36" s="196" t="str">
        <f t="shared" si="14"/>
        <v/>
      </c>
      <c r="R36" s="87" t="str">
        <f t="shared" si="15"/>
        <v/>
      </c>
      <c r="S36" s="196" t="str">
        <f t="shared" si="4"/>
        <v/>
      </c>
      <c r="T36" s="87" t="str">
        <f t="shared" si="5"/>
        <v/>
      </c>
      <c r="V36" s="196" t="str">
        <f t="shared" si="6"/>
        <v/>
      </c>
      <c r="W36" s="196" t="str">
        <f t="shared" si="16"/>
        <v/>
      </c>
      <c r="Y36" s="90"/>
    </row>
    <row r="37" spans="1:25" x14ac:dyDescent="0.2">
      <c r="A37" s="91" t="str">
        <f t="shared" si="7"/>
        <v/>
      </c>
      <c r="B37" s="84" t="str">
        <f t="shared" si="17"/>
        <v/>
      </c>
      <c r="C37" s="84" t="str">
        <f t="shared" si="8"/>
        <v/>
      </c>
      <c r="D37" s="85"/>
      <c r="E37" s="86" t="str">
        <f>E36</f>
        <v/>
      </c>
      <c r="F37" s="86" t="str">
        <f t="shared" si="9"/>
        <v/>
      </c>
      <c r="G37" s="86" t="str">
        <f t="shared" si="10"/>
        <v/>
      </c>
      <c r="H37" s="87" t="str">
        <f t="shared" si="11"/>
        <v/>
      </c>
      <c r="I37" s="87" t="str">
        <f t="shared" si="12"/>
        <v/>
      </c>
      <c r="J37" s="87" t="str">
        <f t="shared" si="0"/>
        <v/>
      </c>
      <c r="K37" s="196" t="str">
        <f t="shared" si="1"/>
        <v/>
      </c>
      <c r="L37" s="87" t="str">
        <f t="shared" si="2"/>
        <v/>
      </c>
      <c r="N37" s="86" t="str">
        <f t="shared" si="3"/>
        <v/>
      </c>
      <c r="O37" s="86" t="str">
        <f t="shared" si="3"/>
        <v/>
      </c>
      <c r="P37" s="87" t="str">
        <f t="shared" si="13"/>
        <v/>
      </c>
      <c r="Q37" s="196" t="str">
        <f t="shared" si="14"/>
        <v/>
      </c>
      <c r="R37" s="87" t="str">
        <f t="shared" si="15"/>
        <v/>
      </c>
      <c r="S37" s="196" t="str">
        <f t="shared" si="4"/>
        <v/>
      </c>
      <c r="T37" s="87" t="str">
        <f t="shared" si="5"/>
        <v/>
      </c>
      <c r="V37" s="196" t="str">
        <f t="shared" si="6"/>
        <v/>
      </c>
      <c r="W37" s="196" t="str">
        <f t="shared" si="16"/>
        <v/>
      </c>
      <c r="Y37" s="90"/>
    </row>
    <row r="38" spans="1:25" x14ac:dyDescent="0.2">
      <c r="A38" s="91" t="str">
        <f t="shared" si="7"/>
        <v/>
      </c>
      <c r="B38" s="84" t="str">
        <f t="shared" si="17"/>
        <v/>
      </c>
      <c r="C38" s="84" t="str">
        <f t="shared" si="8"/>
        <v/>
      </c>
      <c r="D38" s="85"/>
      <c r="E38" s="86" t="str">
        <f>E37</f>
        <v/>
      </c>
      <c r="F38" s="86" t="str">
        <f t="shared" si="9"/>
        <v/>
      </c>
      <c r="G38" s="86" t="str">
        <f t="shared" si="10"/>
        <v/>
      </c>
      <c r="H38" s="87" t="str">
        <f t="shared" si="11"/>
        <v/>
      </c>
      <c r="I38" s="87" t="str">
        <f t="shared" si="12"/>
        <v/>
      </c>
      <c r="J38" s="87" t="str">
        <f t="shared" si="0"/>
        <v/>
      </c>
      <c r="K38" s="196" t="str">
        <f t="shared" si="1"/>
        <v/>
      </c>
      <c r="L38" s="87" t="str">
        <f t="shared" si="2"/>
        <v/>
      </c>
      <c r="N38" s="86" t="str">
        <f t="shared" si="3"/>
        <v/>
      </c>
      <c r="O38" s="86" t="str">
        <f t="shared" si="3"/>
        <v/>
      </c>
      <c r="P38" s="87" t="str">
        <f t="shared" si="13"/>
        <v/>
      </c>
      <c r="Q38" s="196" t="str">
        <f t="shared" si="14"/>
        <v/>
      </c>
      <c r="R38" s="87" t="str">
        <f t="shared" si="15"/>
        <v/>
      </c>
      <c r="S38" s="196" t="str">
        <f t="shared" si="4"/>
        <v/>
      </c>
      <c r="T38" s="87" t="str">
        <f t="shared" si="5"/>
        <v/>
      </c>
      <c r="V38" s="196" t="str">
        <f t="shared" si="6"/>
        <v/>
      </c>
      <c r="W38" s="196" t="str">
        <f t="shared" si="16"/>
        <v/>
      </c>
      <c r="Y38" s="90"/>
    </row>
    <row r="39" spans="1:25" x14ac:dyDescent="0.2">
      <c r="A39" s="91" t="str">
        <f t="shared" si="7"/>
        <v/>
      </c>
      <c r="B39" s="84" t="str">
        <f t="shared" si="17"/>
        <v/>
      </c>
      <c r="C39" s="84" t="str">
        <f t="shared" si="8"/>
        <v/>
      </c>
      <c r="D39" s="85"/>
      <c r="E39" s="86" t="str">
        <f>E38</f>
        <v/>
      </c>
      <c r="F39" s="86" t="str">
        <f t="shared" si="9"/>
        <v/>
      </c>
      <c r="G39" s="86" t="str">
        <f t="shared" si="10"/>
        <v/>
      </c>
      <c r="H39" s="87" t="str">
        <f t="shared" si="11"/>
        <v/>
      </c>
      <c r="I39" s="87" t="str">
        <f t="shared" si="12"/>
        <v/>
      </c>
      <c r="J39" s="87" t="str">
        <f t="shared" si="0"/>
        <v/>
      </c>
      <c r="K39" s="196" t="str">
        <f t="shared" si="1"/>
        <v/>
      </c>
      <c r="L39" s="87" t="str">
        <f t="shared" si="2"/>
        <v/>
      </c>
      <c r="N39" s="86" t="str">
        <f t="shared" si="3"/>
        <v/>
      </c>
      <c r="O39" s="86" t="str">
        <f t="shared" si="3"/>
        <v/>
      </c>
      <c r="P39" s="87" t="str">
        <f t="shared" si="13"/>
        <v/>
      </c>
      <c r="Q39" s="196" t="str">
        <f t="shared" si="14"/>
        <v/>
      </c>
      <c r="R39" s="87" t="str">
        <f t="shared" si="15"/>
        <v/>
      </c>
      <c r="S39" s="196" t="str">
        <f t="shared" si="4"/>
        <v/>
      </c>
      <c r="T39" s="87" t="str">
        <f t="shared" si="5"/>
        <v/>
      </c>
      <c r="V39" s="196" t="str">
        <f t="shared" si="6"/>
        <v/>
      </c>
      <c r="W39" s="196" t="str">
        <f t="shared" si="16"/>
        <v/>
      </c>
      <c r="Y39" s="90"/>
    </row>
    <row r="40" spans="1:25" s="204" customFormat="1" x14ac:dyDescent="0.2">
      <c r="A40" s="199" t="str">
        <f>IF(B11=3,EDATE(B8,3),IF(B11=6,EDATE(B8,6),IF(B11=5,EDATE(B8,5),IF(A39&lt;B$4,EDATE(A39,1),""))))</f>
        <v/>
      </c>
      <c r="B40" s="200" t="str">
        <f>IF(B11=3,B11+1,IF(B11=6,B11+1,IF(B11=5,B11+1,IF(A40="","",B39+1))))</f>
        <v/>
      </c>
      <c r="C40" s="200" t="e">
        <f>IF(B$11=0,C39-1,B9*12-B11)</f>
        <v>#VALUE!</v>
      </c>
      <c r="D40" s="201"/>
      <c r="E40" s="198" t="str">
        <f>IF(A40="","",IF(C40="","",VLOOKUP(EDATE(A40,-B$15),euribor!A:B,2,0)))</f>
        <v/>
      </c>
      <c r="F40" s="198" t="str">
        <f t="shared" ref="F40:F103" si="18">IF(E40=0,"",IFERROR(E40+B$12,""))</f>
        <v/>
      </c>
      <c r="G40" s="198" t="str">
        <f t="shared" ref="G40:G103" si="19">IF(F40&lt;=B$16,B$16,F40)</f>
        <v/>
      </c>
      <c r="H40" s="202" t="str">
        <f>IF($B$11=3,L30,IF($B$11=5,L32,IF($B$11=6,L33,IFERROR(L39,""))))</f>
        <v/>
      </c>
      <c r="I40" s="202" t="str">
        <f>IF(A40="","",IFERROR(PMT(G40%/12,C40,-H40),""))</f>
        <v/>
      </c>
      <c r="J40" s="202" t="str">
        <f t="shared" si="0"/>
        <v/>
      </c>
      <c r="K40" s="203" t="str">
        <f t="shared" si="1"/>
        <v/>
      </c>
      <c r="L40" s="202" t="str">
        <f t="shared" si="2"/>
        <v/>
      </c>
      <c r="N40" s="198" t="str">
        <f t="shared" si="3"/>
        <v/>
      </c>
      <c r="O40" s="198" t="str">
        <f t="shared" si="3"/>
        <v/>
      </c>
      <c r="P40" s="202" t="str">
        <f>IF($B$11=3,T30,IF($B$11=5,T32,IF($B$11=6,T33,IFERROR(T39,""))))</f>
        <v/>
      </c>
      <c r="Q40" s="203" t="str">
        <f>IF(A40="","",IFERROR(PMT(O40%/12,C40,-P40),""))</f>
        <v/>
      </c>
      <c r="R40" s="202" t="str">
        <f>IFERROR(P40*O40%/12,"")</f>
        <v/>
      </c>
      <c r="S40" s="203" t="str">
        <f t="shared" si="4"/>
        <v/>
      </c>
      <c r="T40" s="202" t="str">
        <f t="shared" si="5"/>
        <v/>
      </c>
      <c r="V40" s="203" t="str">
        <f t="shared" si="6"/>
        <v/>
      </c>
      <c r="W40" s="203" t="str">
        <f>IF($B$11=3,W30+V40,IF($B$11=5,V40+W32,IF($B$11=6,W33+V40,IFERROR(W39+V40,""))))</f>
        <v/>
      </c>
      <c r="Y40" s="205"/>
    </row>
    <row r="41" spans="1:25" x14ac:dyDescent="0.2">
      <c r="A41" s="91" t="str">
        <f t="shared" si="7"/>
        <v/>
      </c>
      <c r="B41" s="84" t="str">
        <f t="shared" si="17"/>
        <v/>
      </c>
      <c r="C41" s="84" t="str">
        <f t="shared" si="8"/>
        <v/>
      </c>
      <c r="D41" s="85"/>
      <c r="E41" s="86" t="str">
        <f>IF(A41="","",E40)</f>
        <v/>
      </c>
      <c r="F41" s="86" t="str">
        <f t="shared" si="18"/>
        <v/>
      </c>
      <c r="G41" s="86" t="str">
        <f t="shared" si="19"/>
        <v/>
      </c>
      <c r="H41" s="87" t="str">
        <f t="shared" si="11"/>
        <v/>
      </c>
      <c r="I41" s="87" t="str">
        <f>IF(A41="","",I40)</f>
        <v/>
      </c>
      <c r="J41" s="87" t="str">
        <f t="shared" si="0"/>
        <v/>
      </c>
      <c r="K41" s="196" t="str">
        <f t="shared" si="1"/>
        <v/>
      </c>
      <c r="L41" s="87" t="str">
        <f t="shared" si="2"/>
        <v/>
      </c>
      <c r="N41" s="86" t="str">
        <f t="shared" si="3"/>
        <v/>
      </c>
      <c r="O41" s="86" t="str">
        <f t="shared" si="3"/>
        <v/>
      </c>
      <c r="P41" s="87" t="str">
        <f t="shared" si="13"/>
        <v/>
      </c>
      <c r="Q41" s="196" t="str">
        <f t="shared" ref="Q41:Q51" si="20">IF(A41="","",Q40)</f>
        <v/>
      </c>
      <c r="R41" s="87" t="str">
        <f t="shared" ref="R41:R104" si="21">IFERROR(P41*O41%/12,"")</f>
        <v/>
      </c>
      <c r="S41" s="196" t="str">
        <f t="shared" si="4"/>
        <v/>
      </c>
      <c r="T41" s="87" t="str">
        <f t="shared" si="5"/>
        <v/>
      </c>
      <c r="V41" s="196" t="str">
        <f t="shared" si="6"/>
        <v/>
      </c>
      <c r="W41" s="196" t="str">
        <f t="shared" si="16"/>
        <v/>
      </c>
      <c r="Y41" s="90"/>
    </row>
    <row r="42" spans="1:25" x14ac:dyDescent="0.2">
      <c r="A42" s="91" t="str">
        <f t="shared" si="7"/>
        <v/>
      </c>
      <c r="B42" s="84" t="str">
        <f t="shared" si="17"/>
        <v/>
      </c>
      <c r="C42" s="84" t="str">
        <f t="shared" si="8"/>
        <v/>
      </c>
      <c r="D42" s="85"/>
      <c r="E42" s="86" t="str">
        <f t="shared" ref="E42:E51" si="22">IF(A42="","",E41)</f>
        <v/>
      </c>
      <c r="F42" s="86" t="str">
        <f t="shared" si="18"/>
        <v/>
      </c>
      <c r="G42" s="86" t="str">
        <f t="shared" si="19"/>
        <v/>
      </c>
      <c r="H42" s="87" t="str">
        <f t="shared" si="11"/>
        <v/>
      </c>
      <c r="I42" s="87" t="str">
        <f t="shared" ref="I42:I51" si="23">IF(A42="","",I41)</f>
        <v/>
      </c>
      <c r="J42" s="87" t="str">
        <f t="shared" si="0"/>
        <v/>
      </c>
      <c r="K42" s="196" t="str">
        <f t="shared" si="1"/>
        <v/>
      </c>
      <c r="L42" s="87" t="str">
        <f t="shared" si="2"/>
        <v/>
      </c>
      <c r="N42" s="86" t="str">
        <f t="shared" si="3"/>
        <v/>
      </c>
      <c r="O42" s="86" t="str">
        <f t="shared" si="3"/>
        <v/>
      </c>
      <c r="P42" s="87" t="str">
        <f t="shared" si="13"/>
        <v/>
      </c>
      <c r="Q42" s="196" t="str">
        <f t="shared" si="20"/>
        <v/>
      </c>
      <c r="R42" s="87" t="str">
        <f t="shared" si="21"/>
        <v/>
      </c>
      <c r="S42" s="196" t="str">
        <f t="shared" si="4"/>
        <v/>
      </c>
      <c r="T42" s="87" t="str">
        <f t="shared" si="5"/>
        <v/>
      </c>
      <c r="V42" s="196" t="str">
        <f t="shared" si="6"/>
        <v/>
      </c>
      <c r="W42" s="196" t="str">
        <f t="shared" si="16"/>
        <v/>
      </c>
      <c r="Y42" s="90"/>
    </row>
    <row r="43" spans="1:25" x14ac:dyDescent="0.2">
      <c r="A43" s="91" t="str">
        <f t="shared" si="7"/>
        <v/>
      </c>
      <c r="B43" s="84" t="str">
        <f t="shared" si="17"/>
        <v/>
      </c>
      <c r="C43" s="84" t="str">
        <f t="shared" si="8"/>
        <v/>
      </c>
      <c r="D43" s="85"/>
      <c r="E43" s="86" t="str">
        <f t="shared" si="22"/>
        <v/>
      </c>
      <c r="F43" s="86" t="str">
        <f t="shared" si="18"/>
        <v/>
      </c>
      <c r="G43" s="86" t="str">
        <f t="shared" si="19"/>
        <v/>
      </c>
      <c r="H43" s="87" t="str">
        <f t="shared" si="11"/>
        <v/>
      </c>
      <c r="I43" s="87" t="str">
        <f t="shared" si="23"/>
        <v/>
      </c>
      <c r="J43" s="87" t="str">
        <f t="shared" si="0"/>
        <v/>
      </c>
      <c r="K43" s="196" t="str">
        <f t="shared" si="1"/>
        <v/>
      </c>
      <c r="L43" s="87" t="str">
        <f t="shared" si="2"/>
        <v/>
      </c>
      <c r="N43" s="86" t="str">
        <f t="shared" si="3"/>
        <v/>
      </c>
      <c r="O43" s="86" t="str">
        <f t="shared" si="3"/>
        <v/>
      </c>
      <c r="P43" s="87" t="str">
        <f t="shared" si="13"/>
        <v/>
      </c>
      <c r="Q43" s="196" t="str">
        <f t="shared" si="20"/>
        <v/>
      </c>
      <c r="R43" s="87" t="str">
        <f t="shared" si="21"/>
        <v/>
      </c>
      <c r="S43" s="196" t="str">
        <f t="shared" si="4"/>
        <v/>
      </c>
      <c r="T43" s="87" t="str">
        <f t="shared" si="5"/>
        <v/>
      </c>
      <c r="V43" s="196" t="str">
        <f t="shared" si="6"/>
        <v/>
      </c>
      <c r="W43" s="196" t="str">
        <f t="shared" si="16"/>
        <v/>
      </c>
      <c r="Y43" s="90"/>
    </row>
    <row r="44" spans="1:25" x14ac:dyDescent="0.2">
      <c r="A44" s="91" t="str">
        <f t="shared" si="7"/>
        <v/>
      </c>
      <c r="B44" s="84" t="str">
        <f t="shared" si="17"/>
        <v/>
      </c>
      <c r="C44" s="84" t="str">
        <f t="shared" si="8"/>
        <v/>
      </c>
      <c r="D44" s="85"/>
      <c r="E44" s="86" t="str">
        <f t="shared" si="22"/>
        <v/>
      </c>
      <c r="F44" s="86" t="str">
        <f t="shared" si="18"/>
        <v/>
      </c>
      <c r="G44" s="86" t="str">
        <f t="shared" si="19"/>
        <v/>
      </c>
      <c r="H44" s="87" t="str">
        <f t="shared" si="11"/>
        <v/>
      </c>
      <c r="I44" s="87" t="str">
        <f t="shared" si="23"/>
        <v/>
      </c>
      <c r="J44" s="87" t="str">
        <f t="shared" si="0"/>
        <v/>
      </c>
      <c r="K44" s="196" t="str">
        <f t="shared" si="1"/>
        <v/>
      </c>
      <c r="L44" s="87" t="str">
        <f t="shared" si="2"/>
        <v/>
      </c>
      <c r="N44" s="86" t="str">
        <f t="shared" si="3"/>
        <v/>
      </c>
      <c r="O44" s="86" t="str">
        <f t="shared" si="3"/>
        <v/>
      </c>
      <c r="P44" s="87" t="str">
        <f t="shared" si="13"/>
        <v/>
      </c>
      <c r="Q44" s="196" t="str">
        <f t="shared" si="20"/>
        <v/>
      </c>
      <c r="R44" s="87" t="str">
        <f t="shared" si="21"/>
        <v/>
      </c>
      <c r="S44" s="196" t="str">
        <f t="shared" si="4"/>
        <v/>
      </c>
      <c r="T44" s="87" t="str">
        <f t="shared" si="5"/>
        <v/>
      </c>
      <c r="V44" s="196" t="str">
        <f t="shared" si="6"/>
        <v/>
      </c>
      <c r="W44" s="196" t="str">
        <f t="shared" si="16"/>
        <v/>
      </c>
      <c r="Y44" s="90"/>
    </row>
    <row r="45" spans="1:25" x14ac:dyDescent="0.2">
      <c r="A45" s="91" t="str">
        <f t="shared" si="7"/>
        <v/>
      </c>
      <c r="B45" s="84" t="str">
        <f t="shared" si="17"/>
        <v/>
      </c>
      <c r="C45" s="84" t="str">
        <f t="shared" si="8"/>
        <v/>
      </c>
      <c r="D45" s="85"/>
      <c r="E45" s="86" t="str">
        <f t="shared" si="22"/>
        <v/>
      </c>
      <c r="F45" s="86" t="str">
        <f t="shared" si="18"/>
        <v/>
      </c>
      <c r="G45" s="86" t="str">
        <f t="shared" si="19"/>
        <v/>
      </c>
      <c r="H45" s="87" t="str">
        <f t="shared" si="11"/>
        <v/>
      </c>
      <c r="I45" s="87" t="str">
        <f t="shared" si="23"/>
        <v/>
      </c>
      <c r="J45" s="87" t="str">
        <f t="shared" si="0"/>
        <v/>
      </c>
      <c r="K45" s="196" t="str">
        <f t="shared" si="1"/>
        <v/>
      </c>
      <c r="L45" s="87" t="str">
        <f t="shared" si="2"/>
        <v/>
      </c>
      <c r="N45" s="86" t="str">
        <f t="shared" si="3"/>
        <v/>
      </c>
      <c r="O45" s="86" t="str">
        <f t="shared" si="3"/>
        <v/>
      </c>
      <c r="P45" s="87" t="str">
        <f t="shared" si="13"/>
        <v/>
      </c>
      <c r="Q45" s="196" t="str">
        <f t="shared" si="20"/>
        <v/>
      </c>
      <c r="R45" s="87" t="str">
        <f t="shared" si="21"/>
        <v/>
      </c>
      <c r="S45" s="196" t="str">
        <f t="shared" si="4"/>
        <v/>
      </c>
      <c r="T45" s="87" t="str">
        <f t="shared" si="5"/>
        <v/>
      </c>
      <c r="V45" s="196" t="str">
        <f t="shared" si="6"/>
        <v/>
      </c>
      <c r="W45" s="196" t="str">
        <f t="shared" si="16"/>
        <v/>
      </c>
      <c r="Y45" s="90"/>
    </row>
    <row r="46" spans="1:25" x14ac:dyDescent="0.2">
      <c r="A46" s="91" t="str">
        <f t="shared" si="7"/>
        <v/>
      </c>
      <c r="B46" s="84" t="str">
        <f t="shared" si="17"/>
        <v/>
      </c>
      <c r="C46" s="84" t="str">
        <f t="shared" si="8"/>
        <v/>
      </c>
      <c r="D46" s="85"/>
      <c r="E46" s="198" t="str">
        <f>IF($B$17=12,E45,IF(A46="","",IF(C46="","",VLOOKUP(EDATE(A46,-B$15),euribor!A:B,2,0))))</f>
        <v/>
      </c>
      <c r="F46" s="86" t="str">
        <f t="shared" si="18"/>
        <v/>
      </c>
      <c r="G46" s="86" t="str">
        <f t="shared" si="19"/>
        <v/>
      </c>
      <c r="H46" s="87" t="str">
        <f t="shared" si="11"/>
        <v/>
      </c>
      <c r="I46" s="202" t="str">
        <f>IF(A46="","",IFERROR(PMT(G46%/12,C46,-H46),""))</f>
        <v/>
      </c>
      <c r="J46" s="87" t="str">
        <f t="shared" si="0"/>
        <v/>
      </c>
      <c r="K46" s="196" t="str">
        <f t="shared" si="1"/>
        <v/>
      </c>
      <c r="L46" s="87" t="str">
        <f t="shared" si="2"/>
        <v/>
      </c>
      <c r="N46" s="86" t="str">
        <f t="shared" si="3"/>
        <v/>
      </c>
      <c r="O46" s="86" t="str">
        <f t="shared" si="3"/>
        <v/>
      </c>
      <c r="P46" s="87" t="str">
        <f t="shared" si="13"/>
        <v/>
      </c>
      <c r="Q46" s="203" t="str">
        <f>IF(A46="","",IFERROR(PMT(O46%/12,C46,-P46),""))</f>
        <v/>
      </c>
      <c r="R46" s="87" t="str">
        <f t="shared" si="21"/>
        <v/>
      </c>
      <c r="S46" s="196" t="str">
        <f t="shared" si="4"/>
        <v/>
      </c>
      <c r="T46" s="87" t="str">
        <f t="shared" si="5"/>
        <v/>
      </c>
      <c r="V46" s="196" t="str">
        <f t="shared" si="6"/>
        <v/>
      </c>
      <c r="W46" s="196" t="str">
        <f t="shared" si="16"/>
        <v/>
      </c>
      <c r="Y46" s="90"/>
    </row>
    <row r="47" spans="1:25" x14ac:dyDescent="0.2">
      <c r="A47" s="91" t="str">
        <f t="shared" si="7"/>
        <v/>
      </c>
      <c r="B47" s="84" t="str">
        <f t="shared" si="17"/>
        <v/>
      </c>
      <c r="C47" s="84" t="str">
        <f t="shared" si="8"/>
        <v/>
      </c>
      <c r="D47" s="85"/>
      <c r="E47" s="86" t="str">
        <f t="shared" si="22"/>
        <v/>
      </c>
      <c r="F47" s="86" t="str">
        <f t="shared" si="18"/>
        <v/>
      </c>
      <c r="G47" s="86" t="str">
        <f t="shared" si="19"/>
        <v/>
      </c>
      <c r="H47" s="87" t="str">
        <f t="shared" si="11"/>
        <v/>
      </c>
      <c r="I47" s="87" t="str">
        <f t="shared" si="23"/>
        <v/>
      </c>
      <c r="J47" s="87" t="str">
        <f t="shared" si="0"/>
        <v/>
      </c>
      <c r="K47" s="196" t="str">
        <f t="shared" si="1"/>
        <v/>
      </c>
      <c r="L47" s="87" t="str">
        <f t="shared" si="2"/>
        <v/>
      </c>
      <c r="N47" s="86" t="str">
        <f t="shared" si="3"/>
        <v/>
      </c>
      <c r="O47" s="86" t="str">
        <f t="shared" si="3"/>
        <v/>
      </c>
      <c r="P47" s="87" t="str">
        <f t="shared" si="13"/>
        <v/>
      </c>
      <c r="Q47" s="196" t="str">
        <f t="shared" si="20"/>
        <v/>
      </c>
      <c r="R47" s="87" t="str">
        <f t="shared" si="21"/>
        <v/>
      </c>
      <c r="S47" s="196" t="str">
        <f t="shared" si="4"/>
        <v/>
      </c>
      <c r="T47" s="87" t="str">
        <f t="shared" si="5"/>
        <v/>
      </c>
      <c r="V47" s="196" t="str">
        <f t="shared" si="6"/>
        <v/>
      </c>
      <c r="W47" s="196" t="str">
        <f t="shared" si="16"/>
        <v/>
      </c>
      <c r="Y47" s="90"/>
    </row>
    <row r="48" spans="1:25" x14ac:dyDescent="0.2">
      <c r="A48" s="91" t="str">
        <f t="shared" si="7"/>
        <v/>
      </c>
      <c r="B48" s="84" t="str">
        <f t="shared" si="17"/>
        <v/>
      </c>
      <c r="C48" s="84" t="str">
        <f t="shared" si="8"/>
        <v/>
      </c>
      <c r="D48" s="85"/>
      <c r="E48" s="86" t="str">
        <f t="shared" si="22"/>
        <v/>
      </c>
      <c r="F48" s="86" t="str">
        <f t="shared" si="18"/>
        <v/>
      </c>
      <c r="G48" s="86" t="str">
        <f t="shared" si="19"/>
        <v/>
      </c>
      <c r="H48" s="87" t="str">
        <f t="shared" si="11"/>
        <v/>
      </c>
      <c r="I48" s="87" t="str">
        <f t="shared" si="23"/>
        <v/>
      </c>
      <c r="J48" s="87" t="str">
        <f t="shared" si="0"/>
        <v/>
      </c>
      <c r="K48" s="196" t="str">
        <f t="shared" si="1"/>
        <v/>
      </c>
      <c r="L48" s="87" t="str">
        <f t="shared" si="2"/>
        <v/>
      </c>
      <c r="N48" s="86" t="str">
        <f t="shared" si="3"/>
        <v/>
      </c>
      <c r="O48" s="86" t="str">
        <f t="shared" si="3"/>
        <v/>
      </c>
      <c r="P48" s="87" t="str">
        <f t="shared" si="13"/>
        <v/>
      </c>
      <c r="Q48" s="196" t="str">
        <f t="shared" si="20"/>
        <v/>
      </c>
      <c r="R48" s="87" t="str">
        <f t="shared" si="21"/>
        <v/>
      </c>
      <c r="S48" s="196" t="str">
        <f t="shared" si="4"/>
        <v/>
      </c>
      <c r="T48" s="87" t="str">
        <f t="shared" si="5"/>
        <v/>
      </c>
      <c r="V48" s="196" t="str">
        <f t="shared" si="6"/>
        <v/>
      </c>
      <c r="W48" s="196" t="str">
        <f t="shared" si="16"/>
        <v/>
      </c>
      <c r="Y48" s="90"/>
    </row>
    <row r="49" spans="1:25" x14ac:dyDescent="0.2">
      <c r="A49" s="91" t="str">
        <f t="shared" si="7"/>
        <v/>
      </c>
      <c r="B49" s="84" t="str">
        <f t="shared" si="17"/>
        <v/>
      </c>
      <c r="C49" s="84" t="str">
        <f t="shared" si="8"/>
        <v/>
      </c>
      <c r="D49" s="85"/>
      <c r="E49" s="86" t="str">
        <f t="shared" si="22"/>
        <v/>
      </c>
      <c r="F49" s="86" t="str">
        <f t="shared" si="18"/>
        <v/>
      </c>
      <c r="G49" s="86" t="str">
        <f t="shared" si="19"/>
        <v/>
      </c>
      <c r="H49" s="87" t="str">
        <f t="shared" si="11"/>
        <v/>
      </c>
      <c r="I49" s="87" t="str">
        <f t="shared" si="23"/>
        <v/>
      </c>
      <c r="J49" s="87" t="str">
        <f t="shared" si="0"/>
        <v/>
      </c>
      <c r="K49" s="196" t="str">
        <f t="shared" si="1"/>
        <v/>
      </c>
      <c r="L49" s="87" t="str">
        <f t="shared" si="2"/>
        <v/>
      </c>
      <c r="N49" s="86" t="str">
        <f t="shared" si="3"/>
        <v/>
      </c>
      <c r="O49" s="86" t="str">
        <f t="shared" si="3"/>
        <v/>
      </c>
      <c r="P49" s="87" t="str">
        <f t="shared" si="13"/>
        <v/>
      </c>
      <c r="Q49" s="196" t="str">
        <f t="shared" si="20"/>
        <v/>
      </c>
      <c r="R49" s="87" t="str">
        <f t="shared" si="21"/>
        <v/>
      </c>
      <c r="S49" s="196" t="str">
        <f t="shared" si="4"/>
        <v/>
      </c>
      <c r="T49" s="87" t="str">
        <f t="shared" si="5"/>
        <v/>
      </c>
      <c r="V49" s="196" t="str">
        <f t="shared" si="6"/>
        <v/>
      </c>
      <c r="W49" s="196" t="str">
        <f t="shared" si="16"/>
        <v/>
      </c>
      <c r="Y49" s="90"/>
    </row>
    <row r="50" spans="1:25" x14ac:dyDescent="0.2">
      <c r="A50" s="91" t="str">
        <f t="shared" si="7"/>
        <v/>
      </c>
      <c r="B50" s="84" t="str">
        <f t="shared" si="17"/>
        <v/>
      </c>
      <c r="C50" s="84" t="str">
        <f t="shared" si="8"/>
        <v/>
      </c>
      <c r="D50" s="85"/>
      <c r="E50" s="86" t="str">
        <f t="shared" si="22"/>
        <v/>
      </c>
      <c r="F50" s="86" t="str">
        <f t="shared" si="18"/>
        <v/>
      </c>
      <c r="G50" s="86" t="str">
        <f t="shared" si="19"/>
        <v/>
      </c>
      <c r="H50" s="87" t="str">
        <f t="shared" si="11"/>
        <v/>
      </c>
      <c r="I50" s="87" t="str">
        <f t="shared" si="23"/>
        <v/>
      </c>
      <c r="J50" s="87" t="str">
        <f t="shared" si="0"/>
        <v/>
      </c>
      <c r="K50" s="196" t="str">
        <f t="shared" si="1"/>
        <v/>
      </c>
      <c r="L50" s="87" t="str">
        <f t="shared" si="2"/>
        <v/>
      </c>
      <c r="N50" s="86" t="str">
        <f t="shared" si="3"/>
        <v/>
      </c>
      <c r="O50" s="86" t="str">
        <f t="shared" si="3"/>
        <v/>
      </c>
      <c r="P50" s="87" t="str">
        <f t="shared" si="13"/>
        <v/>
      </c>
      <c r="Q50" s="196" t="str">
        <f t="shared" si="20"/>
        <v/>
      </c>
      <c r="R50" s="87" t="str">
        <f t="shared" si="21"/>
        <v/>
      </c>
      <c r="S50" s="196" t="str">
        <f t="shared" si="4"/>
        <v/>
      </c>
      <c r="T50" s="87" t="str">
        <f t="shared" si="5"/>
        <v/>
      </c>
      <c r="V50" s="196" t="str">
        <f t="shared" si="6"/>
        <v/>
      </c>
      <c r="W50" s="196" t="str">
        <f t="shared" si="16"/>
        <v/>
      </c>
      <c r="Y50" s="90"/>
    </row>
    <row r="51" spans="1:25" x14ac:dyDescent="0.2">
      <c r="A51" s="91" t="str">
        <f t="shared" si="7"/>
        <v/>
      </c>
      <c r="B51" s="84" t="str">
        <f t="shared" si="17"/>
        <v/>
      </c>
      <c r="C51" s="84" t="str">
        <f t="shared" si="8"/>
        <v/>
      </c>
      <c r="D51" s="85"/>
      <c r="E51" s="86" t="str">
        <f t="shared" si="22"/>
        <v/>
      </c>
      <c r="F51" s="86" t="str">
        <f t="shared" si="18"/>
        <v/>
      </c>
      <c r="G51" s="86" t="str">
        <f t="shared" si="19"/>
        <v/>
      </c>
      <c r="H51" s="87" t="str">
        <f t="shared" si="11"/>
        <v/>
      </c>
      <c r="I51" s="87" t="str">
        <f t="shared" si="23"/>
        <v/>
      </c>
      <c r="J51" s="87" t="str">
        <f t="shared" si="0"/>
        <v/>
      </c>
      <c r="K51" s="196" t="str">
        <f t="shared" si="1"/>
        <v/>
      </c>
      <c r="L51" s="87" t="str">
        <f t="shared" si="2"/>
        <v/>
      </c>
      <c r="N51" s="86" t="str">
        <f t="shared" si="3"/>
        <v/>
      </c>
      <c r="O51" s="86" t="str">
        <f t="shared" si="3"/>
        <v/>
      </c>
      <c r="P51" s="87" t="str">
        <f t="shared" si="13"/>
        <v/>
      </c>
      <c r="Q51" s="196" t="str">
        <f t="shared" si="20"/>
        <v/>
      </c>
      <c r="R51" s="87" t="str">
        <f t="shared" si="21"/>
        <v/>
      </c>
      <c r="S51" s="196" t="str">
        <f t="shared" si="4"/>
        <v/>
      </c>
      <c r="T51" s="87" t="str">
        <f t="shared" si="5"/>
        <v/>
      </c>
      <c r="V51" s="196" t="str">
        <f t="shared" si="6"/>
        <v/>
      </c>
      <c r="W51" s="196" t="str">
        <f t="shared" si="16"/>
        <v/>
      </c>
      <c r="Y51" s="90"/>
    </row>
    <row r="52" spans="1:25" x14ac:dyDescent="0.2">
      <c r="A52" s="91" t="str">
        <f t="shared" si="7"/>
        <v/>
      </c>
      <c r="B52" s="84" t="str">
        <f t="shared" si="17"/>
        <v/>
      </c>
      <c r="C52" s="84" t="str">
        <f t="shared" si="8"/>
        <v/>
      </c>
      <c r="D52" s="85"/>
      <c r="E52" s="194" t="str">
        <f>IF(A52="","",IF(C52="","",VLOOKUP(EDATE(A52,-B$15),euribor!A:B,2,0)))</f>
        <v/>
      </c>
      <c r="F52" s="86" t="str">
        <f t="shared" si="18"/>
        <v/>
      </c>
      <c r="G52" s="86" t="str">
        <f t="shared" si="19"/>
        <v/>
      </c>
      <c r="H52" s="87" t="str">
        <f t="shared" si="11"/>
        <v/>
      </c>
      <c r="I52" s="202" t="str">
        <f>IF(A52="","",IFERROR(PMT(G52%/12,C52,-H52),""))</f>
        <v/>
      </c>
      <c r="J52" s="87" t="str">
        <f t="shared" si="0"/>
        <v/>
      </c>
      <c r="K52" s="196" t="str">
        <f t="shared" si="1"/>
        <v/>
      </c>
      <c r="L52" s="87" t="str">
        <f t="shared" si="2"/>
        <v/>
      </c>
      <c r="N52" s="86" t="str">
        <f t="shared" si="3"/>
        <v/>
      </c>
      <c r="O52" s="86" t="str">
        <f t="shared" si="3"/>
        <v/>
      </c>
      <c r="P52" s="87" t="str">
        <f t="shared" si="13"/>
        <v/>
      </c>
      <c r="Q52" s="203" t="str">
        <f>IF(A52="","",IFERROR(PMT(O52%/12,C52,-P52),""))</f>
        <v/>
      </c>
      <c r="R52" s="87" t="str">
        <f t="shared" si="21"/>
        <v/>
      </c>
      <c r="S52" s="196" t="str">
        <f t="shared" si="4"/>
        <v/>
      </c>
      <c r="T52" s="87" t="str">
        <f t="shared" si="5"/>
        <v/>
      </c>
      <c r="V52" s="196" t="str">
        <f t="shared" si="6"/>
        <v/>
      </c>
      <c r="W52" s="196" t="str">
        <f t="shared" si="16"/>
        <v/>
      </c>
      <c r="Y52" s="90"/>
    </row>
    <row r="53" spans="1:25" x14ac:dyDescent="0.2">
      <c r="A53" s="91" t="str">
        <f t="shared" si="7"/>
        <v/>
      </c>
      <c r="B53" s="84" t="str">
        <f t="shared" si="17"/>
        <v/>
      </c>
      <c r="C53" s="84" t="str">
        <f t="shared" si="8"/>
        <v/>
      </c>
      <c r="D53" s="85"/>
      <c r="E53" s="86" t="str">
        <f>IF(A53="","",E52)</f>
        <v/>
      </c>
      <c r="F53" s="86" t="str">
        <f t="shared" si="18"/>
        <v/>
      </c>
      <c r="G53" s="86" t="str">
        <f t="shared" si="19"/>
        <v/>
      </c>
      <c r="H53" s="87" t="str">
        <f t="shared" si="11"/>
        <v/>
      </c>
      <c r="I53" s="87" t="str">
        <f>IF(A53="","",I52)</f>
        <v/>
      </c>
      <c r="J53" s="87" t="str">
        <f t="shared" si="0"/>
        <v/>
      </c>
      <c r="K53" s="196" t="str">
        <f t="shared" si="1"/>
        <v/>
      </c>
      <c r="L53" s="87" t="str">
        <f t="shared" si="2"/>
        <v/>
      </c>
      <c r="N53" s="86" t="str">
        <f t="shared" si="3"/>
        <v/>
      </c>
      <c r="O53" s="86" t="str">
        <f t="shared" si="3"/>
        <v/>
      </c>
      <c r="P53" s="87" t="str">
        <f t="shared" si="13"/>
        <v/>
      </c>
      <c r="Q53" s="196" t="str">
        <f t="shared" ref="Q53:Q63" si="24">IF(A53="","",Q52)</f>
        <v/>
      </c>
      <c r="R53" s="87" t="str">
        <f t="shared" si="21"/>
        <v/>
      </c>
      <c r="S53" s="196" t="str">
        <f t="shared" si="4"/>
        <v/>
      </c>
      <c r="T53" s="87" t="str">
        <f t="shared" si="5"/>
        <v/>
      </c>
      <c r="V53" s="196" t="str">
        <f t="shared" si="6"/>
        <v/>
      </c>
      <c r="W53" s="196" t="str">
        <f t="shared" si="16"/>
        <v/>
      </c>
      <c r="Y53" s="90"/>
    </row>
    <row r="54" spans="1:25" x14ac:dyDescent="0.2">
      <c r="A54" s="91" t="str">
        <f t="shared" si="7"/>
        <v/>
      </c>
      <c r="B54" s="84" t="str">
        <f t="shared" si="17"/>
        <v/>
      </c>
      <c r="C54" s="84" t="str">
        <f t="shared" si="8"/>
        <v/>
      </c>
      <c r="D54" s="85"/>
      <c r="E54" s="86" t="str">
        <f t="shared" ref="E54:E63" si="25">IF(A54="","",E53)</f>
        <v/>
      </c>
      <c r="F54" s="86" t="str">
        <f t="shared" si="18"/>
        <v/>
      </c>
      <c r="G54" s="86" t="str">
        <f t="shared" si="19"/>
        <v/>
      </c>
      <c r="H54" s="87" t="str">
        <f t="shared" si="11"/>
        <v/>
      </c>
      <c r="I54" s="87" t="str">
        <f t="shared" ref="I54:I63" si="26">IF(A54="","",I53)</f>
        <v/>
      </c>
      <c r="J54" s="87" t="str">
        <f t="shared" si="0"/>
        <v/>
      </c>
      <c r="K54" s="196" t="str">
        <f t="shared" si="1"/>
        <v/>
      </c>
      <c r="L54" s="87" t="str">
        <f t="shared" si="2"/>
        <v/>
      </c>
      <c r="N54" s="86" t="str">
        <f t="shared" si="3"/>
        <v/>
      </c>
      <c r="O54" s="86" t="str">
        <f t="shared" si="3"/>
        <v/>
      </c>
      <c r="P54" s="87" t="str">
        <f t="shared" si="13"/>
        <v/>
      </c>
      <c r="Q54" s="196" t="str">
        <f t="shared" si="24"/>
        <v/>
      </c>
      <c r="R54" s="87" t="str">
        <f t="shared" si="21"/>
        <v/>
      </c>
      <c r="S54" s="196" t="str">
        <f t="shared" si="4"/>
        <v/>
      </c>
      <c r="T54" s="87" t="str">
        <f t="shared" si="5"/>
        <v/>
      </c>
      <c r="V54" s="196" t="str">
        <f t="shared" si="6"/>
        <v/>
      </c>
      <c r="W54" s="196" t="str">
        <f t="shared" si="16"/>
        <v/>
      </c>
      <c r="Y54" s="90"/>
    </row>
    <row r="55" spans="1:25" x14ac:dyDescent="0.2">
      <c r="A55" s="91" t="str">
        <f t="shared" si="7"/>
        <v/>
      </c>
      <c r="B55" s="84" t="str">
        <f t="shared" si="17"/>
        <v/>
      </c>
      <c r="C55" s="84" t="str">
        <f t="shared" si="8"/>
        <v/>
      </c>
      <c r="D55" s="85"/>
      <c r="E55" s="86" t="str">
        <f t="shared" si="25"/>
        <v/>
      </c>
      <c r="F55" s="86" t="str">
        <f t="shared" si="18"/>
        <v/>
      </c>
      <c r="G55" s="86" t="str">
        <f t="shared" si="19"/>
        <v/>
      </c>
      <c r="H55" s="87" t="str">
        <f t="shared" si="11"/>
        <v/>
      </c>
      <c r="I55" s="87" t="str">
        <f t="shared" si="26"/>
        <v/>
      </c>
      <c r="J55" s="87" t="str">
        <f t="shared" si="0"/>
        <v/>
      </c>
      <c r="K55" s="196" t="str">
        <f t="shared" si="1"/>
        <v/>
      </c>
      <c r="L55" s="87" t="str">
        <f t="shared" si="2"/>
        <v/>
      </c>
      <c r="N55" s="86" t="str">
        <f t="shared" si="3"/>
        <v/>
      </c>
      <c r="O55" s="86" t="str">
        <f t="shared" si="3"/>
        <v/>
      </c>
      <c r="P55" s="87" t="str">
        <f t="shared" si="13"/>
        <v/>
      </c>
      <c r="Q55" s="196" t="str">
        <f t="shared" si="24"/>
        <v/>
      </c>
      <c r="R55" s="87" t="str">
        <f t="shared" si="21"/>
        <v/>
      </c>
      <c r="S55" s="196" t="str">
        <f t="shared" si="4"/>
        <v/>
      </c>
      <c r="T55" s="87" t="str">
        <f t="shared" si="5"/>
        <v/>
      </c>
      <c r="V55" s="196" t="str">
        <f t="shared" si="6"/>
        <v/>
      </c>
      <c r="W55" s="196" t="str">
        <f t="shared" si="16"/>
        <v/>
      </c>
      <c r="Y55" s="90"/>
    </row>
    <row r="56" spans="1:25" x14ac:dyDescent="0.2">
      <c r="A56" s="91" t="str">
        <f t="shared" si="7"/>
        <v/>
      </c>
      <c r="B56" s="84" t="str">
        <f t="shared" si="17"/>
        <v/>
      </c>
      <c r="C56" s="84" t="str">
        <f t="shared" si="8"/>
        <v/>
      </c>
      <c r="D56" s="85"/>
      <c r="E56" s="86" t="str">
        <f t="shared" si="25"/>
        <v/>
      </c>
      <c r="F56" s="86" t="str">
        <f t="shared" si="18"/>
        <v/>
      </c>
      <c r="G56" s="86" t="str">
        <f t="shared" si="19"/>
        <v/>
      </c>
      <c r="H56" s="87" t="str">
        <f t="shared" si="11"/>
        <v/>
      </c>
      <c r="I56" s="87" t="str">
        <f t="shared" si="26"/>
        <v/>
      </c>
      <c r="J56" s="87" t="str">
        <f t="shared" si="0"/>
        <v/>
      </c>
      <c r="K56" s="196" t="str">
        <f t="shared" si="1"/>
        <v/>
      </c>
      <c r="L56" s="87" t="str">
        <f t="shared" si="2"/>
        <v/>
      </c>
      <c r="N56" s="86" t="str">
        <f t="shared" si="3"/>
        <v/>
      </c>
      <c r="O56" s="86" t="str">
        <f t="shared" si="3"/>
        <v/>
      </c>
      <c r="P56" s="87" t="str">
        <f t="shared" si="13"/>
        <v/>
      </c>
      <c r="Q56" s="196" t="str">
        <f t="shared" si="24"/>
        <v/>
      </c>
      <c r="R56" s="87" t="str">
        <f t="shared" si="21"/>
        <v/>
      </c>
      <c r="S56" s="196" t="str">
        <f t="shared" si="4"/>
        <v/>
      </c>
      <c r="T56" s="87" t="str">
        <f t="shared" si="5"/>
        <v/>
      </c>
      <c r="V56" s="196" t="str">
        <f t="shared" si="6"/>
        <v/>
      </c>
      <c r="W56" s="196" t="str">
        <f t="shared" si="16"/>
        <v/>
      </c>
      <c r="Y56" s="90"/>
    </row>
    <row r="57" spans="1:25" x14ac:dyDescent="0.2">
      <c r="A57" s="91" t="str">
        <f t="shared" si="7"/>
        <v/>
      </c>
      <c r="B57" s="84" t="str">
        <f t="shared" si="17"/>
        <v/>
      </c>
      <c r="C57" s="84" t="str">
        <f t="shared" si="8"/>
        <v/>
      </c>
      <c r="D57" s="85"/>
      <c r="E57" s="86" t="str">
        <f t="shared" si="25"/>
        <v/>
      </c>
      <c r="F57" s="86" t="str">
        <f t="shared" si="18"/>
        <v/>
      </c>
      <c r="G57" s="86" t="str">
        <f t="shared" si="19"/>
        <v/>
      </c>
      <c r="H57" s="87" t="str">
        <f t="shared" si="11"/>
        <v/>
      </c>
      <c r="I57" s="87" t="str">
        <f t="shared" si="26"/>
        <v/>
      </c>
      <c r="J57" s="87" t="str">
        <f t="shared" si="0"/>
        <v/>
      </c>
      <c r="K57" s="196" t="str">
        <f t="shared" si="1"/>
        <v/>
      </c>
      <c r="L57" s="87" t="str">
        <f t="shared" si="2"/>
        <v/>
      </c>
      <c r="N57" s="86" t="str">
        <f t="shared" si="3"/>
        <v/>
      </c>
      <c r="O57" s="86" t="str">
        <f t="shared" si="3"/>
        <v/>
      </c>
      <c r="P57" s="87" t="str">
        <f t="shared" si="13"/>
        <v/>
      </c>
      <c r="Q57" s="196" t="str">
        <f t="shared" si="24"/>
        <v/>
      </c>
      <c r="R57" s="87" t="str">
        <f t="shared" si="21"/>
        <v/>
      </c>
      <c r="S57" s="196" t="str">
        <f t="shared" si="4"/>
        <v/>
      </c>
      <c r="T57" s="87" t="str">
        <f t="shared" si="5"/>
        <v/>
      </c>
      <c r="V57" s="196" t="str">
        <f t="shared" si="6"/>
        <v/>
      </c>
      <c r="W57" s="196" t="str">
        <f t="shared" si="16"/>
        <v/>
      </c>
      <c r="Y57" s="90"/>
    </row>
    <row r="58" spans="1:25" x14ac:dyDescent="0.2">
      <c r="A58" s="91" t="str">
        <f t="shared" si="7"/>
        <v/>
      </c>
      <c r="B58" s="84" t="str">
        <f t="shared" si="17"/>
        <v/>
      </c>
      <c r="C58" s="84" t="str">
        <f t="shared" si="8"/>
        <v/>
      </c>
      <c r="D58" s="85"/>
      <c r="E58" s="198" t="str">
        <f>IF($B$17=12,E57,IF(A58="","",IF(C58="","",VLOOKUP(EDATE(A58,-B$15),euribor!A:B,2,0))))</f>
        <v/>
      </c>
      <c r="F58" s="86" t="str">
        <f t="shared" si="18"/>
        <v/>
      </c>
      <c r="G58" s="86" t="str">
        <f t="shared" si="19"/>
        <v/>
      </c>
      <c r="H58" s="87" t="str">
        <f t="shared" si="11"/>
        <v/>
      </c>
      <c r="I58" s="202" t="str">
        <f>IF(A58="","",IFERROR(PMT(G58%/12,C58,-H58),""))</f>
        <v/>
      </c>
      <c r="J58" s="87" t="str">
        <f t="shared" si="0"/>
        <v/>
      </c>
      <c r="K58" s="196" t="str">
        <f t="shared" si="1"/>
        <v/>
      </c>
      <c r="L58" s="87" t="str">
        <f t="shared" si="2"/>
        <v/>
      </c>
      <c r="N58" s="86" t="str">
        <f t="shared" si="3"/>
        <v/>
      </c>
      <c r="O58" s="86" t="str">
        <f t="shared" si="3"/>
        <v/>
      </c>
      <c r="P58" s="87" t="str">
        <f t="shared" si="13"/>
        <v/>
      </c>
      <c r="Q58" s="203" t="str">
        <f>IF(A58="","",IFERROR(PMT(O58%/12,C58,-P58),""))</f>
        <v/>
      </c>
      <c r="R58" s="87" t="str">
        <f t="shared" si="21"/>
        <v/>
      </c>
      <c r="S58" s="196" t="str">
        <f t="shared" si="4"/>
        <v/>
      </c>
      <c r="T58" s="87" t="str">
        <f t="shared" si="5"/>
        <v/>
      </c>
      <c r="V58" s="196" t="str">
        <f t="shared" si="6"/>
        <v/>
      </c>
      <c r="W58" s="196" t="str">
        <f t="shared" si="16"/>
        <v/>
      </c>
      <c r="Y58" s="90"/>
    </row>
    <row r="59" spans="1:25" x14ac:dyDescent="0.2">
      <c r="A59" s="91" t="str">
        <f t="shared" si="7"/>
        <v/>
      </c>
      <c r="B59" s="84" t="str">
        <f t="shared" si="17"/>
        <v/>
      </c>
      <c r="C59" s="84" t="str">
        <f t="shared" si="8"/>
        <v/>
      </c>
      <c r="D59" s="85"/>
      <c r="E59" s="86" t="str">
        <f t="shared" si="25"/>
        <v/>
      </c>
      <c r="F59" s="86" t="str">
        <f t="shared" si="18"/>
        <v/>
      </c>
      <c r="G59" s="86" t="str">
        <f t="shared" si="19"/>
        <v/>
      </c>
      <c r="H59" s="87" t="str">
        <f t="shared" si="11"/>
        <v/>
      </c>
      <c r="I59" s="87" t="str">
        <f t="shared" si="26"/>
        <v/>
      </c>
      <c r="J59" s="87" t="str">
        <f t="shared" si="0"/>
        <v/>
      </c>
      <c r="K59" s="196" t="str">
        <f t="shared" si="1"/>
        <v/>
      </c>
      <c r="L59" s="87" t="str">
        <f t="shared" si="2"/>
        <v/>
      </c>
      <c r="N59" s="86" t="str">
        <f t="shared" si="3"/>
        <v/>
      </c>
      <c r="O59" s="86" t="str">
        <f t="shared" si="3"/>
        <v/>
      </c>
      <c r="P59" s="87" t="str">
        <f t="shared" si="13"/>
        <v/>
      </c>
      <c r="Q59" s="196" t="str">
        <f t="shared" si="24"/>
        <v/>
      </c>
      <c r="R59" s="87" t="str">
        <f t="shared" si="21"/>
        <v/>
      </c>
      <c r="S59" s="196" t="str">
        <f t="shared" si="4"/>
        <v/>
      </c>
      <c r="T59" s="87" t="str">
        <f t="shared" si="5"/>
        <v/>
      </c>
      <c r="V59" s="196" t="str">
        <f t="shared" si="6"/>
        <v/>
      </c>
      <c r="W59" s="196" t="str">
        <f t="shared" si="16"/>
        <v/>
      </c>
      <c r="Y59" s="90"/>
    </row>
    <row r="60" spans="1:25" x14ac:dyDescent="0.2">
      <c r="A60" s="91" t="str">
        <f t="shared" si="7"/>
        <v/>
      </c>
      <c r="B60" s="84" t="str">
        <f t="shared" si="17"/>
        <v/>
      </c>
      <c r="C60" s="84" t="str">
        <f t="shared" si="8"/>
        <v/>
      </c>
      <c r="D60" s="85"/>
      <c r="E60" s="86" t="str">
        <f t="shared" si="25"/>
        <v/>
      </c>
      <c r="F60" s="86" t="str">
        <f t="shared" si="18"/>
        <v/>
      </c>
      <c r="G60" s="86" t="str">
        <f t="shared" si="19"/>
        <v/>
      </c>
      <c r="H60" s="87" t="str">
        <f t="shared" si="11"/>
        <v/>
      </c>
      <c r="I60" s="87" t="str">
        <f t="shared" si="26"/>
        <v/>
      </c>
      <c r="J60" s="87" t="str">
        <f t="shared" si="0"/>
        <v/>
      </c>
      <c r="K60" s="196" t="str">
        <f t="shared" si="1"/>
        <v/>
      </c>
      <c r="L60" s="87" t="str">
        <f t="shared" si="2"/>
        <v/>
      </c>
      <c r="N60" s="86" t="str">
        <f t="shared" si="3"/>
        <v/>
      </c>
      <c r="O60" s="86" t="str">
        <f t="shared" si="3"/>
        <v/>
      </c>
      <c r="P60" s="87" t="str">
        <f t="shared" si="13"/>
        <v/>
      </c>
      <c r="Q60" s="196" t="str">
        <f t="shared" si="24"/>
        <v/>
      </c>
      <c r="R60" s="87" t="str">
        <f t="shared" si="21"/>
        <v/>
      </c>
      <c r="S60" s="196" t="str">
        <f t="shared" si="4"/>
        <v/>
      </c>
      <c r="T60" s="87" t="str">
        <f t="shared" si="5"/>
        <v/>
      </c>
      <c r="V60" s="196" t="str">
        <f t="shared" si="6"/>
        <v/>
      </c>
      <c r="W60" s="196" t="str">
        <f t="shared" si="16"/>
        <v/>
      </c>
      <c r="Y60" s="90"/>
    </row>
    <row r="61" spans="1:25" x14ac:dyDescent="0.2">
      <c r="A61" s="91" t="str">
        <f t="shared" si="7"/>
        <v/>
      </c>
      <c r="B61" s="84" t="str">
        <f t="shared" si="17"/>
        <v/>
      </c>
      <c r="C61" s="84" t="str">
        <f t="shared" si="8"/>
        <v/>
      </c>
      <c r="D61" s="85"/>
      <c r="E61" s="86" t="str">
        <f t="shared" si="25"/>
        <v/>
      </c>
      <c r="F61" s="86" t="str">
        <f t="shared" si="18"/>
        <v/>
      </c>
      <c r="G61" s="86" t="str">
        <f t="shared" si="19"/>
        <v/>
      </c>
      <c r="H61" s="87" t="str">
        <f t="shared" si="11"/>
        <v/>
      </c>
      <c r="I61" s="87" t="str">
        <f t="shared" si="26"/>
        <v/>
      </c>
      <c r="J61" s="87" t="str">
        <f t="shared" si="0"/>
        <v/>
      </c>
      <c r="K61" s="196" t="str">
        <f t="shared" si="1"/>
        <v/>
      </c>
      <c r="L61" s="87" t="str">
        <f t="shared" si="2"/>
        <v/>
      </c>
      <c r="N61" s="86" t="str">
        <f t="shared" si="3"/>
        <v/>
      </c>
      <c r="O61" s="86" t="str">
        <f t="shared" si="3"/>
        <v/>
      </c>
      <c r="P61" s="87" t="str">
        <f t="shared" si="13"/>
        <v/>
      </c>
      <c r="Q61" s="196" t="str">
        <f t="shared" si="24"/>
        <v/>
      </c>
      <c r="R61" s="87" t="str">
        <f t="shared" si="21"/>
        <v/>
      </c>
      <c r="S61" s="196" t="str">
        <f t="shared" si="4"/>
        <v/>
      </c>
      <c r="T61" s="87" t="str">
        <f t="shared" si="5"/>
        <v/>
      </c>
      <c r="V61" s="196" t="str">
        <f t="shared" si="6"/>
        <v/>
      </c>
      <c r="W61" s="196" t="str">
        <f t="shared" si="16"/>
        <v/>
      </c>
      <c r="Y61" s="90"/>
    </row>
    <row r="62" spans="1:25" x14ac:dyDescent="0.2">
      <c r="A62" s="91" t="str">
        <f t="shared" si="7"/>
        <v/>
      </c>
      <c r="B62" s="84" t="str">
        <f t="shared" si="17"/>
        <v/>
      </c>
      <c r="C62" s="84" t="str">
        <f t="shared" si="8"/>
        <v/>
      </c>
      <c r="D62" s="85"/>
      <c r="E62" s="86" t="str">
        <f t="shared" si="25"/>
        <v/>
      </c>
      <c r="F62" s="86" t="str">
        <f t="shared" si="18"/>
        <v/>
      </c>
      <c r="G62" s="86" t="str">
        <f t="shared" si="19"/>
        <v/>
      </c>
      <c r="H62" s="87" t="str">
        <f t="shared" si="11"/>
        <v/>
      </c>
      <c r="I62" s="87" t="str">
        <f t="shared" si="26"/>
        <v/>
      </c>
      <c r="J62" s="87" t="str">
        <f t="shared" si="0"/>
        <v/>
      </c>
      <c r="K62" s="196" t="str">
        <f t="shared" si="1"/>
        <v/>
      </c>
      <c r="L62" s="87" t="str">
        <f t="shared" si="2"/>
        <v/>
      </c>
      <c r="N62" s="86" t="str">
        <f t="shared" si="3"/>
        <v/>
      </c>
      <c r="O62" s="86" t="str">
        <f t="shared" si="3"/>
        <v/>
      </c>
      <c r="P62" s="87" t="str">
        <f t="shared" si="13"/>
        <v/>
      </c>
      <c r="Q62" s="196" t="str">
        <f t="shared" si="24"/>
        <v/>
      </c>
      <c r="R62" s="87" t="str">
        <f t="shared" si="21"/>
        <v/>
      </c>
      <c r="S62" s="196" t="str">
        <f t="shared" si="4"/>
        <v/>
      </c>
      <c r="T62" s="87" t="str">
        <f t="shared" si="5"/>
        <v/>
      </c>
      <c r="V62" s="196" t="str">
        <f t="shared" si="6"/>
        <v/>
      </c>
      <c r="W62" s="196" t="str">
        <f t="shared" si="16"/>
        <v/>
      </c>
      <c r="Y62" s="90"/>
    </row>
    <row r="63" spans="1:25" x14ac:dyDescent="0.2">
      <c r="A63" s="91" t="str">
        <f t="shared" si="7"/>
        <v/>
      </c>
      <c r="B63" s="84" t="str">
        <f t="shared" si="17"/>
        <v/>
      </c>
      <c r="C63" s="84" t="str">
        <f t="shared" si="8"/>
        <v/>
      </c>
      <c r="D63" s="85"/>
      <c r="E63" s="86" t="str">
        <f t="shared" si="25"/>
        <v/>
      </c>
      <c r="F63" s="86" t="str">
        <f t="shared" si="18"/>
        <v/>
      </c>
      <c r="G63" s="86" t="str">
        <f t="shared" si="19"/>
        <v/>
      </c>
      <c r="H63" s="87" t="str">
        <f t="shared" si="11"/>
        <v/>
      </c>
      <c r="I63" s="87" t="str">
        <f t="shared" si="26"/>
        <v/>
      </c>
      <c r="J63" s="87" t="str">
        <f t="shared" si="0"/>
        <v/>
      </c>
      <c r="K63" s="196" t="str">
        <f t="shared" si="1"/>
        <v/>
      </c>
      <c r="L63" s="87" t="str">
        <f t="shared" si="2"/>
        <v/>
      </c>
      <c r="N63" s="86" t="str">
        <f t="shared" si="3"/>
        <v/>
      </c>
      <c r="O63" s="86" t="str">
        <f t="shared" si="3"/>
        <v/>
      </c>
      <c r="P63" s="87" t="str">
        <f t="shared" si="13"/>
        <v/>
      </c>
      <c r="Q63" s="196" t="str">
        <f t="shared" si="24"/>
        <v/>
      </c>
      <c r="R63" s="87" t="str">
        <f t="shared" si="21"/>
        <v/>
      </c>
      <c r="S63" s="196" t="str">
        <f t="shared" si="4"/>
        <v/>
      </c>
      <c r="T63" s="87" t="str">
        <f t="shared" si="5"/>
        <v/>
      </c>
      <c r="V63" s="196" t="str">
        <f t="shared" si="6"/>
        <v/>
      </c>
      <c r="W63" s="196" t="str">
        <f t="shared" si="16"/>
        <v/>
      </c>
      <c r="Y63" s="90"/>
    </row>
    <row r="64" spans="1:25" x14ac:dyDescent="0.2">
      <c r="A64" s="91" t="str">
        <f t="shared" si="7"/>
        <v/>
      </c>
      <c r="B64" s="84" t="str">
        <f t="shared" si="17"/>
        <v/>
      </c>
      <c r="C64" s="84" t="str">
        <f t="shared" si="8"/>
        <v/>
      </c>
      <c r="D64" s="85"/>
      <c r="E64" s="194" t="str">
        <f>IF(A64="","",IF(C64="","",VLOOKUP(EDATE(A64,-B$15),euribor!A:B,2,0)))</f>
        <v/>
      </c>
      <c r="F64" s="86" t="str">
        <f t="shared" si="18"/>
        <v/>
      </c>
      <c r="G64" s="86" t="str">
        <f t="shared" si="19"/>
        <v/>
      </c>
      <c r="H64" s="87" t="str">
        <f t="shared" si="11"/>
        <v/>
      </c>
      <c r="I64" s="202" t="str">
        <f>IF(A64="","",IFERROR(PMT(G64%/12,C64,-H64),""))</f>
        <v/>
      </c>
      <c r="J64" s="87" t="str">
        <f t="shared" si="0"/>
        <v/>
      </c>
      <c r="K64" s="196" t="str">
        <f t="shared" si="1"/>
        <v/>
      </c>
      <c r="L64" s="87" t="str">
        <f t="shared" si="2"/>
        <v/>
      </c>
      <c r="N64" s="86" t="str">
        <f t="shared" si="3"/>
        <v/>
      </c>
      <c r="O64" s="86" t="str">
        <f t="shared" si="3"/>
        <v/>
      </c>
      <c r="P64" s="87" t="str">
        <f t="shared" si="13"/>
        <v/>
      </c>
      <c r="Q64" s="203" t="str">
        <f>IF(A64="","",IFERROR(PMT(O64%/12,C64,-P64),""))</f>
        <v/>
      </c>
      <c r="R64" s="87" t="str">
        <f t="shared" si="21"/>
        <v/>
      </c>
      <c r="S64" s="196" t="str">
        <f t="shared" si="4"/>
        <v/>
      </c>
      <c r="T64" s="87" t="str">
        <f t="shared" si="5"/>
        <v/>
      </c>
      <c r="V64" s="196" t="str">
        <f t="shared" si="6"/>
        <v/>
      </c>
      <c r="W64" s="196" t="str">
        <f t="shared" si="16"/>
        <v/>
      </c>
      <c r="Y64" s="90"/>
    </row>
    <row r="65" spans="1:25" x14ac:dyDescent="0.2">
      <c r="A65" s="91" t="str">
        <f t="shared" si="7"/>
        <v/>
      </c>
      <c r="B65" s="84" t="str">
        <f t="shared" si="17"/>
        <v/>
      </c>
      <c r="C65" s="84" t="str">
        <f t="shared" si="8"/>
        <v/>
      </c>
      <c r="D65" s="85"/>
      <c r="E65" s="86" t="str">
        <f>IF(A65="","",E64)</f>
        <v/>
      </c>
      <c r="F65" s="86" t="str">
        <f t="shared" si="18"/>
        <v/>
      </c>
      <c r="G65" s="86" t="str">
        <f t="shared" si="19"/>
        <v/>
      </c>
      <c r="H65" s="87" t="str">
        <f t="shared" si="11"/>
        <v/>
      </c>
      <c r="I65" s="87" t="str">
        <f>IF(A65="","",I64)</f>
        <v/>
      </c>
      <c r="J65" s="87" t="str">
        <f t="shared" si="0"/>
        <v/>
      </c>
      <c r="K65" s="196" t="str">
        <f t="shared" si="1"/>
        <v/>
      </c>
      <c r="L65" s="87" t="str">
        <f t="shared" si="2"/>
        <v/>
      </c>
      <c r="N65" s="86" t="str">
        <f t="shared" si="3"/>
        <v/>
      </c>
      <c r="O65" s="86" t="str">
        <f t="shared" si="3"/>
        <v/>
      </c>
      <c r="P65" s="87" t="str">
        <f t="shared" si="13"/>
        <v/>
      </c>
      <c r="Q65" s="196" t="str">
        <f t="shared" ref="Q65:Q75" si="27">IF(A65="","",Q64)</f>
        <v/>
      </c>
      <c r="R65" s="87" t="str">
        <f t="shared" si="21"/>
        <v/>
      </c>
      <c r="S65" s="196" t="str">
        <f t="shared" si="4"/>
        <v/>
      </c>
      <c r="T65" s="87" t="str">
        <f t="shared" si="5"/>
        <v/>
      </c>
      <c r="V65" s="196" t="str">
        <f t="shared" si="6"/>
        <v/>
      </c>
      <c r="W65" s="196" t="str">
        <f t="shared" si="16"/>
        <v/>
      </c>
      <c r="Y65" s="90"/>
    </row>
    <row r="66" spans="1:25" x14ac:dyDescent="0.2">
      <c r="A66" s="91" t="str">
        <f t="shared" si="7"/>
        <v/>
      </c>
      <c r="B66" s="84" t="str">
        <f t="shared" si="17"/>
        <v/>
      </c>
      <c r="C66" s="84" t="str">
        <f t="shared" si="8"/>
        <v/>
      </c>
      <c r="D66" s="85"/>
      <c r="E66" s="86" t="str">
        <f t="shared" ref="E66:E75" si="28">IF(A66="","",E65)</f>
        <v/>
      </c>
      <c r="F66" s="86" t="str">
        <f t="shared" si="18"/>
        <v/>
      </c>
      <c r="G66" s="86" t="str">
        <f t="shared" si="19"/>
        <v/>
      </c>
      <c r="H66" s="87" t="str">
        <f t="shared" si="11"/>
        <v/>
      </c>
      <c r="I66" s="87" t="str">
        <f t="shared" ref="I66:I75" si="29">IF(A66="","",I65)</f>
        <v/>
      </c>
      <c r="J66" s="87" t="str">
        <f t="shared" si="0"/>
        <v/>
      </c>
      <c r="K66" s="196" t="str">
        <f t="shared" si="1"/>
        <v/>
      </c>
      <c r="L66" s="87" t="str">
        <f t="shared" si="2"/>
        <v/>
      </c>
      <c r="N66" s="86" t="str">
        <f t="shared" si="3"/>
        <v/>
      </c>
      <c r="O66" s="86" t="str">
        <f t="shared" si="3"/>
        <v/>
      </c>
      <c r="P66" s="87" t="str">
        <f t="shared" si="13"/>
        <v/>
      </c>
      <c r="Q66" s="196" t="str">
        <f t="shared" si="27"/>
        <v/>
      </c>
      <c r="R66" s="87" t="str">
        <f t="shared" si="21"/>
        <v/>
      </c>
      <c r="S66" s="196" t="str">
        <f t="shared" si="4"/>
        <v/>
      </c>
      <c r="T66" s="87" t="str">
        <f t="shared" si="5"/>
        <v/>
      </c>
      <c r="V66" s="196" t="str">
        <f t="shared" si="6"/>
        <v/>
      </c>
      <c r="W66" s="196" t="str">
        <f t="shared" si="16"/>
        <v/>
      </c>
      <c r="Y66" s="90"/>
    </row>
    <row r="67" spans="1:25" x14ac:dyDescent="0.2">
      <c r="A67" s="91" t="str">
        <f t="shared" si="7"/>
        <v/>
      </c>
      <c r="B67" s="84" t="str">
        <f t="shared" si="17"/>
        <v/>
      </c>
      <c r="C67" s="84" t="str">
        <f t="shared" si="8"/>
        <v/>
      </c>
      <c r="D67" s="85"/>
      <c r="E67" s="86" t="str">
        <f t="shared" si="28"/>
        <v/>
      </c>
      <c r="F67" s="86" t="str">
        <f t="shared" si="18"/>
        <v/>
      </c>
      <c r="G67" s="86" t="str">
        <f t="shared" si="19"/>
        <v/>
      </c>
      <c r="H67" s="87" t="str">
        <f t="shared" si="11"/>
        <v/>
      </c>
      <c r="I67" s="87" t="str">
        <f t="shared" si="29"/>
        <v/>
      </c>
      <c r="J67" s="87" t="str">
        <f t="shared" si="0"/>
        <v/>
      </c>
      <c r="K67" s="196" t="str">
        <f t="shared" si="1"/>
        <v/>
      </c>
      <c r="L67" s="87" t="str">
        <f t="shared" si="2"/>
        <v/>
      </c>
      <c r="N67" s="86" t="str">
        <f t="shared" si="3"/>
        <v/>
      </c>
      <c r="O67" s="86" t="str">
        <f t="shared" si="3"/>
        <v/>
      </c>
      <c r="P67" s="87" t="str">
        <f t="shared" si="13"/>
        <v/>
      </c>
      <c r="Q67" s="196" t="str">
        <f t="shared" si="27"/>
        <v/>
      </c>
      <c r="R67" s="87" t="str">
        <f t="shared" si="21"/>
        <v/>
      </c>
      <c r="S67" s="196" t="str">
        <f t="shared" si="4"/>
        <v/>
      </c>
      <c r="T67" s="87" t="str">
        <f t="shared" si="5"/>
        <v/>
      </c>
      <c r="V67" s="196" t="str">
        <f t="shared" si="6"/>
        <v/>
      </c>
      <c r="W67" s="196" t="str">
        <f t="shared" si="16"/>
        <v/>
      </c>
      <c r="Y67" s="90"/>
    </row>
    <row r="68" spans="1:25" x14ac:dyDescent="0.2">
      <c r="A68" s="91" t="str">
        <f t="shared" si="7"/>
        <v/>
      </c>
      <c r="B68" s="84" t="str">
        <f t="shared" si="17"/>
        <v/>
      </c>
      <c r="C68" s="84" t="str">
        <f t="shared" si="8"/>
        <v/>
      </c>
      <c r="D68" s="85"/>
      <c r="E68" s="86" t="str">
        <f t="shared" si="28"/>
        <v/>
      </c>
      <c r="F68" s="86" t="str">
        <f t="shared" si="18"/>
        <v/>
      </c>
      <c r="G68" s="86" t="str">
        <f t="shared" si="19"/>
        <v/>
      </c>
      <c r="H68" s="87" t="str">
        <f t="shared" si="11"/>
        <v/>
      </c>
      <c r="I68" s="87" t="str">
        <f t="shared" si="29"/>
        <v/>
      </c>
      <c r="J68" s="87" t="str">
        <f t="shared" si="0"/>
        <v/>
      </c>
      <c r="K68" s="196" t="str">
        <f t="shared" si="1"/>
        <v/>
      </c>
      <c r="L68" s="87" t="str">
        <f t="shared" si="2"/>
        <v/>
      </c>
      <c r="N68" s="86" t="str">
        <f t="shared" si="3"/>
        <v/>
      </c>
      <c r="O68" s="86" t="str">
        <f t="shared" si="3"/>
        <v/>
      </c>
      <c r="P68" s="87" t="str">
        <f t="shared" si="13"/>
        <v/>
      </c>
      <c r="Q68" s="196" t="str">
        <f t="shared" si="27"/>
        <v/>
      </c>
      <c r="R68" s="87" t="str">
        <f t="shared" si="21"/>
        <v/>
      </c>
      <c r="S68" s="196" t="str">
        <f t="shared" si="4"/>
        <v/>
      </c>
      <c r="T68" s="87" t="str">
        <f t="shared" si="5"/>
        <v/>
      </c>
      <c r="V68" s="196" t="str">
        <f t="shared" si="6"/>
        <v/>
      </c>
      <c r="W68" s="196" t="str">
        <f t="shared" si="16"/>
        <v/>
      </c>
      <c r="Y68" s="90"/>
    </row>
    <row r="69" spans="1:25" x14ac:dyDescent="0.2">
      <c r="A69" s="91" t="str">
        <f t="shared" si="7"/>
        <v/>
      </c>
      <c r="B69" s="84" t="str">
        <f t="shared" si="17"/>
        <v/>
      </c>
      <c r="C69" s="84" t="str">
        <f t="shared" si="8"/>
        <v/>
      </c>
      <c r="D69" s="85"/>
      <c r="E69" s="86" t="str">
        <f t="shared" si="28"/>
        <v/>
      </c>
      <c r="F69" s="86" t="str">
        <f t="shared" si="18"/>
        <v/>
      </c>
      <c r="G69" s="86" t="str">
        <f t="shared" si="19"/>
        <v/>
      </c>
      <c r="H69" s="87" t="str">
        <f t="shared" si="11"/>
        <v/>
      </c>
      <c r="I69" s="87" t="str">
        <f t="shared" si="29"/>
        <v/>
      </c>
      <c r="J69" s="87" t="str">
        <f t="shared" si="0"/>
        <v/>
      </c>
      <c r="K69" s="196" t="str">
        <f t="shared" si="1"/>
        <v/>
      </c>
      <c r="L69" s="87" t="str">
        <f t="shared" si="2"/>
        <v/>
      </c>
      <c r="N69" s="86" t="str">
        <f t="shared" si="3"/>
        <v/>
      </c>
      <c r="O69" s="86" t="str">
        <f t="shared" si="3"/>
        <v/>
      </c>
      <c r="P69" s="87" t="str">
        <f t="shared" si="13"/>
        <v/>
      </c>
      <c r="Q69" s="196" t="str">
        <f t="shared" si="27"/>
        <v/>
      </c>
      <c r="R69" s="87" t="str">
        <f t="shared" si="21"/>
        <v/>
      </c>
      <c r="S69" s="196" t="str">
        <f t="shared" si="4"/>
        <v/>
      </c>
      <c r="T69" s="87" t="str">
        <f t="shared" si="5"/>
        <v/>
      </c>
      <c r="V69" s="196" t="str">
        <f t="shared" si="6"/>
        <v/>
      </c>
      <c r="W69" s="196" t="str">
        <f t="shared" si="16"/>
        <v/>
      </c>
      <c r="Y69" s="90"/>
    </row>
    <row r="70" spans="1:25" x14ac:dyDescent="0.2">
      <c r="A70" s="91" t="str">
        <f t="shared" si="7"/>
        <v/>
      </c>
      <c r="B70" s="84" t="str">
        <f t="shared" si="17"/>
        <v/>
      </c>
      <c r="C70" s="84" t="str">
        <f t="shared" si="8"/>
        <v/>
      </c>
      <c r="D70" s="85"/>
      <c r="E70" s="198" t="str">
        <f>IF($B$17=12,E69,IF(A70="","",IF(C70="","",VLOOKUP(EDATE(A70,-B$15),euribor!A:B,2,0))))</f>
        <v/>
      </c>
      <c r="F70" s="86" t="str">
        <f t="shared" si="18"/>
        <v/>
      </c>
      <c r="G70" s="86" t="str">
        <f t="shared" si="19"/>
        <v/>
      </c>
      <c r="H70" s="87" t="str">
        <f t="shared" si="11"/>
        <v/>
      </c>
      <c r="I70" s="202" t="str">
        <f>IF(A70="","",IFERROR(PMT(G70%/12,C70,-H70),""))</f>
        <v/>
      </c>
      <c r="J70" s="87" t="str">
        <f t="shared" si="0"/>
        <v/>
      </c>
      <c r="K70" s="196" t="str">
        <f t="shared" si="1"/>
        <v/>
      </c>
      <c r="L70" s="87" t="str">
        <f t="shared" si="2"/>
        <v/>
      </c>
      <c r="N70" s="86" t="str">
        <f t="shared" si="3"/>
        <v/>
      </c>
      <c r="O70" s="86" t="str">
        <f t="shared" si="3"/>
        <v/>
      </c>
      <c r="P70" s="87" t="str">
        <f t="shared" si="13"/>
        <v/>
      </c>
      <c r="Q70" s="203" t="str">
        <f>IF(A70="","",IFERROR(PMT(O70%/12,C70,-P70),""))</f>
        <v/>
      </c>
      <c r="R70" s="87" t="str">
        <f t="shared" si="21"/>
        <v/>
      </c>
      <c r="S70" s="196" t="str">
        <f t="shared" si="4"/>
        <v/>
      </c>
      <c r="T70" s="87" t="str">
        <f t="shared" si="5"/>
        <v/>
      </c>
      <c r="V70" s="196" t="str">
        <f t="shared" si="6"/>
        <v/>
      </c>
      <c r="W70" s="196" t="str">
        <f t="shared" si="16"/>
        <v/>
      </c>
      <c r="Y70" s="90"/>
    </row>
    <row r="71" spans="1:25" x14ac:dyDescent="0.2">
      <c r="A71" s="91" t="str">
        <f t="shared" si="7"/>
        <v/>
      </c>
      <c r="B71" s="84" t="str">
        <f t="shared" si="17"/>
        <v/>
      </c>
      <c r="C71" s="84" t="str">
        <f t="shared" si="8"/>
        <v/>
      </c>
      <c r="D71" s="85"/>
      <c r="E71" s="86" t="str">
        <f t="shared" si="28"/>
        <v/>
      </c>
      <c r="F71" s="86" t="str">
        <f t="shared" si="18"/>
        <v/>
      </c>
      <c r="G71" s="86" t="str">
        <f t="shared" si="19"/>
        <v/>
      </c>
      <c r="H71" s="87" t="str">
        <f t="shared" si="11"/>
        <v/>
      </c>
      <c r="I71" s="87" t="str">
        <f t="shared" si="29"/>
        <v/>
      </c>
      <c r="J71" s="87" t="str">
        <f t="shared" si="0"/>
        <v/>
      </c>
      <c r="K71" s="196" t="str">
        <f t="shared" si="1"/>
        <v/>
      </c>
      <c r="L71" s="87" t="str">
        <f t="shared" si="2"/>
        <v/>
      </c>
      <c r="N71" s="86" t="str">
        <f t="shared" si="3"/>
        <v/>
      </c>
      <c r="O71" s="86" t="str">
        <f t="shared" si="3"/>
        <v/>
      </c>
      <c r="P71" s="87" t="str">
        <f t="shared" si="13"/>
        <v/>
      </c>
      <c r="Q71" s="196" t="str">
        <f t="shared" si="27"/>
        <v/>
      </c>
      <c r="R71" s="87" t="str">
        <f t="shared" si="21"/>
        <v/>
      </c>
      <c r="S71" s="196" t="str">
        <f t="shared" si="4"/>
        <v/>
      </c>
      <c r="T71" s="87" t="str">
        <f t="shared" si="5"/>
        <v/>
      </c>
      <c r="V71" s="196" t="str">
        <f t="shared" si="6"/>
        <v/>
      </c>
      <c r="W71" s="196" t="str">
        <f t="shared" si="16"/>
        <v/>
      </c>
      <c r="Y71" s="90"/>
    </row>
    <row r="72" spans="1:25" x14ac:dyDescent="0.2">
      <c r="A72" s="91" t="str">
        <f t="shared" si="7"/>
        <v/>
      </c>
      <c r="B72" s="84" t="str">
        <f t="shared" si="17"/>
        <v/>
      </c>
      <c r="C72" s="84" t="str">
        <f t="shared" si="8"/>
        <v/>
      </c>
      <c r="D72" s="85"/>
      <c r="E72" s="86" t="str">
        <f t="shared" si="28"/>
        <v/>
      </c>
      <c r="F72" s="86" t="str">
        <f t="shared" si="18"/>
        <v/>
      </c>
      <c r="G72" s="86" t="str">
        <f t="shared" si="19"/>
        <v/>
      </c>
      <c r="H72" s="87" t="str">
        <f t="shared" si="11"/>
        <v/>
      </c>
      <c r="I72" s="87" t="str">
        <f t="shared" si="29"/>
        <v/>
      </c>
      <c r="J72" s="87" t="str">
        <f t="shared" si="0"/>
        <v/>
      </c>
      <c r="K72" s="196" t="str">
        <f t="shared" si="1"/>
        <v/>
      </c>
      <c r="L72" s="87" t="str">
        <f t="shared" si="2"/>
        <v/>
      </c>
      <c r="N72" s="86" t="str">
        <f t="shared" si="3"/>
        <v/>
      </c>
      <c r="O72" s="86" t="str">
        <f t="shared" si="3"/>
        <v/>
      </c>
      <c r="P72" s="87" t="str">
        <f t="shared" si="13"/>
        <v/>
      </c>
      <c r="Q72" s="196" t="str">
        <f t="shared" si="27"/>
        <v/>
      </c>
      <c r="R72" s="87" t="str">
        <f t="shared" si="21"/>
        <v/>
      </c>
      <c r="S72" s="196" t="str">
        <f t="shared" si="4"/>
        <v/>
      </c>
      <c r="T72" s="87" t="str">
        <f t="shared" si="5"/>
        <v/>
      </c>
      <c r="V72" s="196" t="str">
        <f t="shared" si="6"/>
        <v/>
      </c>
      <c r="W72" s="196" t="str">
        <f t="shared" si="16"/>
        <v/>
      </c>
      <c r="Y72" s="90"/>
    </row>
    <row r="73" spans="1:25" x14ac:dyDescent="0.2">
      <c r="A73" s="91" t="str">
        <f t="shared" si="7"/>
        <v/>
      </c>
      <c r="B73" s="84" t="str">
        <f t="shared" si="17"/>
        <v/>
      </c>
      <c r="C73" s="84" t="str">
        <f t="shared" si="8"/>
        <v/>
      </c>
      <c r="D73" s="85"/>
      <c r="E73" s="86" t="str">
        <f t="shared" si="28"/>
        <v/>
      </c>
      <c r="F73" s="86" t="str">
        <f t="shared" si="18"/>
        <v/>
      </c>
      <c r="G73" s="86" t="str">
        <f t="shared" si="19"/>
        <v/>
      </c>
      <c r="H73" s="87" t="str">
        <f t="shared" si="11"/>
        <v/>
      </c>
      <c r="I73" s="87" t="str">
        <f t="shared" si="29"/>
        <v/>
      </c>
      <c r="J73" s="87" t="str">
        <f t="shared" si="0"/>
        <v/>
      </c>
      <c r="K73" s="196" t="str">
        <f t="shared" si="1"/>
        <v/>
      </c>
      <c r="L73" s="87" t="str">
        <f t="shared" si="2"/>
        <v/>
      </c>
      <c r="N73" s="86" t="str">
        <f t="shared" si="3"/>
        <v/>
      </c>
      <c r="O73" s="86" t="str">
        <f t="shared" si="3"/>
        <v/>
      </c>
      <c r="P73" s="87" t="str">
        <f t="shared" si="13"/>
        <v/>
      </c>
      <c r="Q73" s="196" t="str">
        <f t="shared" si="27"/>
        <v/>
      </c>
      <c r="R73" s="87" t="str">
        <f t="shared" si="21"/>
        <v/>
      </c>
      <c r="S73" s="196" t="str">
        <f t="shared" si="4"/>
        <v/>
      </c>
      <c r="T73" s="87" t="str">
        <f t="shared" si="5"/>
        <v/>
      </c>
      <c r="V73" s="196" t="str">
        <f t="shared" si="6"/>
        <v/>
      </c>
      <c r="W73" s="196" t="str">
        <f t="shared" si="16"/>
        <v/>
      </c>
      <c r="Y73" s="90"/>
    </row>
    <row r="74" spans="1:25" x14ac:dyDescent="0.2">
      <c r="A74" s="91" t="str">
        <f t="shared" si="7"/>
        <v/>
      </c>
      <c r="B74" s="84" t="str">
        <f t="shared" si="17"/>
        <v/>
      </c>
      <c r="C74" s="84" t="str">
        <f t="shared" si="8"/>
        <v/>
      </c>
      <c r="D74" s="85"/>
      <c r="E74" s="86" t="str">
        <f t="shared" si="28"/>
        <v/>
      </c>
      <c r="F74" s="86" t="str">
        <f t="shared" si="18"/>
        <v/>
      </c>
      <c r="G74" s="86" t="str">
        <f t="shared" si="19"/>
        <v/>
      </c>
      <c r="H74" s="87" t="str">
        <f t="shared" si="11"/>
        <v/>
      </c>
      <c r="I74" s="87" t="str">
        <f t="shared" si="29"/>
        <v/>
      </c>
      <c r="J74" s="87" t="str">
        <f t="shared" si="0"/>
        <v/>
      </c>
      <c r="K74" s="196" t="str">
        <f t="shared" si="1"/>
        <v/>
      </c>
      <c r="L74" s="87" t="str">
        <f t="shared" si="2"/>
        <v/>
      </c>
      <c r="N74" s="86" t="str">
        <f t="shared" si="3"/>
        <v/>
      </c>
      <c r="O74" s="86" t="str">
        <f t="shared" si="3"/>
        <v/>
      </c>
      <c r="P74" s="87" t="str">
        <f t="shared" si="13"/>
        <v/>
      </c>
      <c r="Q74" s="196" t="str">
        <f t="shared" si="27"/>
        <v/>
      </c>
      <c r="R74" s="87" t="str">
        <f t="shared" si="21"/>
        <v/>
      </c>
      <c r="S74" s="196" t="str">
        <f t="shared" si="4"/>
        <v/>
      </c>
      <c r="T74" s="87" t="str">
        <f t="shared" si="5"/>
        <v/>
      </c>
      <c r="V74" s="196" t="str">
        <f t="shared" si="6"/>
        <v/>
      </c>
      <c r="W74" s="196" t="str">
        <f t="shared" si="16"/>
        <v/>
      </c>
      <c r="Y74" s="90"/>
    </row>
    <row r="75" spans="1:25" x14ac:dyDescent="0.2">
      <c r="A75" s="91" t="str">
        <f t="shared" si="7"/>
        <v/>
      </c>
      <c r="B75" s="84" t="str">
        <f t="shared" si="17"/>
        <v/>
      </c>
      <c r="C75" s="84" t="str">
        <f t="shared" si="8"/>
        <v/>
      </c>
      <c r="D75" s="85"/>
      <c r="E75" s="86" t="str">
        <f t="shared" si="28"/>
        <v/>
      </c>
      <c r="F75" s="86" t="str">
        <f t="shared" si="18"/>
        <v/>
      </c>
      <c r="G75" s="86" t="str">
        <f t="shared" si="19"/>
        <v/>
      </c>
      <c r="H75" s="87" t="str">
        <f t="shared" si="11"/>
        <v/>
      </c>
      <c r="I75" s="87" t="str">
        <f t="shared" si="29"/>
        <v/>
      </c>
      <c r="J75" s="87" t="str">
        <f t="shared" si="0"/>
        <v/>
      </c>
      <c r="K75" s="196" t="str">
        <f t="shared" si="1"/>
        <v/>
      </c>
      <c r="L75" s="87" t="str">
        <f t="shared" si="2"/>
        <v/>
      </c>
      <c r="N75" s="86" t="str">
        <f t="shared" si="3"/>
        <v/>
      </c>
      <c r="O75" s="86" t="str">
        <f t="shared" si="3"/>
        <v/>
      </c>
      <c r="P75" s="87" t="str">
        <f t="shared" si="13"/>
        <v/>
      </c>
      <c r="Q75" s="196" t="str">
        <f t="shared" si="27"/>
        <v/>
      </c>
      <c r="R75" s="87" t="str">
        <f t="shared" si="21"/>
        <v/>
      </c>
      <c r="S75" s="196" t="str">
        <f t="shared" si="4"/>
        <v/>
      </c>
      <c r="T75" s="87" t="str">
        <f t="shared" si="5"/>
        <v/>
      </c>
      <c r="V75" s="196" t="str">
        <f t="shared" si="6"/>
        <v/>
      </c>
      <c r="W75" s="196" t="str">
        <f t="shared" si="16"/>
        <v/>
      </c>
      <c r="Y75" s="90"/>
    </row>
    <row r="76" spans="1:25" x14ac:dyDescent="0.2">
      <c r="A76" s="91" t="str">
        <f t="shared" si="7"/>
        <v/>
      </c>
      <c r="B76" s="84" t="str">
        <f t="shared" si="17"/>
        <v/>
      </c>
      <c r="C76" s="84" t="str">
        <f t="shared" si="8"/>
        <v/>
      </c>
      <c r="D76" s="85"/>
      <c r="E76" s="194" t="str">
        <f>IF(A76="","",IF(C76="","",VLOOKUP(EDATE(A76,-B$15),euribor!A:B,2,0)))</f>
        <v/>
      </c>
      <c r="F76" s="86" t="str">
        <f t="shared" si="18"/>
        <v/>
      </c>
      <c r="G76" s="86" t="str">
        <f t="shared" si="19"/>
        <v/>
      </c>
      <c r="H76" s="87" t="str">
        <f t="shared" si="11"/>
        <v/>
      </c>
      <c r="I76" s="202" t="str">
        <f>IF(A76="","",IFERROR(PMT(G76%/12,C76,-H76),""))</f>
        <v/>
      </c>
      <c r="J76" s="87" t="str">
        <f t="shared" si="0"/>
        <v/>
      </c>
      <c r="K76" s="196" t="str">
        <f t="shared" si="1"/>
        <v/>
      </c>
      <c r="L76" s="87" t="str">
        <f t="shared" si="2"/>
        <v/>
      </c>
      <c r="N76" s="86" t="str">
        <f t="shared" si="3"/>
        <v/>
      </c>
      <c r="O76" s="86" t="str">
        <f t="shared" si="3"/>
        <v/>
      </c>
      <c r="P76" s="87" t="str">
        <f t="shared" si="13"/>
        <v/>
      </c>
      <c r="Q76" s="203" t="str">
        <f>IF(A76="","",IFERROR(PMT(O76%/12,C76,-P76),""))</f>
        <v/>
      </c>
      <c r="R76" s="87" t="str">
        <f t="shared" si="21"/>
        <v/>
      </c>
      <c r="S76" s="196" t="str">
        <f t="shared" si="4"/>
        <v/>
      </c>
      <c r="T76" s="87" t="str">
        <f t="shared" si="5"/>
        <v/>
      </c>
      <c r="V76" s="196" t="str">
        <f t="shared" si="6"/>
        <v/>
      </c>
      <c r="W76" s="196" t="str">
        <f t="shared" si="16"/>
        <v/>
      </c>
      <c r="Y76" s="90"/>
    </row>
    <row r="77" spans="1:25" x14ac:dyDescent="0.2">
      <c r="A77" s="91" t="str">
        <f t="shared" si="7"/>
        <v/>
      </c>
      <c r="B77" s="84" t="str">
        <f t="shared" si="17"/>
        <v/>
      </c>
      <c r="C77" s="84" t="str">
        <f t="shared" si="8"/>
        <v/>
      </c>
      <c r="D77" s="85"/>
      <c r="E77" s="86" t="str">
        <f>IF(A77="","",E76)</f>
        <v/>
      </c>
      <c r="F77" s="86" t="str">
        <f t="shared" si="18"/>
        <v/>
      </c>
      <c r="G77" s="86" t="str">
        <f t="shared" si="19"/>
        <v/>
      </c>
      <c r="H77" s="87" t="str">
        <f t="shared" si="11"/>
        <v/>
      </c>
      <c r="I77" s="87" t="str">
        <f>IF(A77="","",I76)</f>
        <v/>
      </c>
      <c r="J77" s="87" t="str">
        <f t="shared" si="0"/>
        <v/>
      </c>
      <c r="K77" s="196" t="str">
        <f t="shared" si="1"/>
        <v/>
      </c>
      <c r="L77" s="87" t="str">
        <f t="shared" si="2"/>
        <v/>
      </c>
      <c r="N77" s="86" t="str">
        <f t="shared" si="3"/>
        <v/>
      </c>
      <c r="O77" s="86" t="str">
        <f t="shared" si="3"/>
        <v/>
      </c>
      <c r="P77" s="87" t="str">
        <f t="shared" si="13"/>
        <v/>
      </c>
      <c r="Q77" s="196" t="str">
        <f t="shared" ref="Q77:Q87" si="30">IF(A77="","",Q76)</f>
        <v/>
      </c>
      <c r="R77" s="87" t="str">
        <f t="shared" si="21"/>
        <v/>
      </c>
      <c r="S77" s="196" t="str">
        <f t="shared" si="4"/>
        <v/>
      </c>
      <c r="T77" s="87" t="str">
        <f t="shared" si="5"/>
        <v/>
      </c>
      <c r="V77" s="196" t="str">
        <f t="shared" si="6"/>
        <v/>
      </c>
      <c r="W77" s="196" t="str">
        <f t="shared" si="16"/>
        <v/>
      </c>
      <c r="Y77" s="90"/>
    </row>
    <row r="78" spans="1:25" x14ac:dyDescent="0.2">
      <c r="A78" s="91" t="str">
        <f t="shared" si="7"/>
        <v/>
      </c>
      <c r="B78" s="84" t="str">
        <f t="shared" si="17"/>
        <v/>
      </c>
      <c r="C78" s="84" t="str">
        <f t="shared" si="8"/>
        <v/>
      </c>
      <c r="D78" s="85"/>
      <c r="E78" s="86" t="str">
        <f t="shared" ref="E78:E87" si="31">IF(A78="","",E77)</f>
        <v/>
      </c>
      <c r="F78" s="86" t="str">
        <f t="shared" si="18"/>
        <v/>
      </c>
      <c r="G78" s="86" t="str">
        <f t="shared" si="19"/>
        <v/>
      </c>
      <c r="H78" s="87" t="str">
        <f t="shared" si="11"/>
        <v/>
      </c>
      <c r="I78" s="87" t="str">
        <f t="shared" ref="I78:I87" si="32">IF(A78="","",I77)</f>
        <v/>
      </c>
      <c r="J78" s="87" t="str">
        <f t="shared" si="0"/>
        <v/>
      </c>
      <c r="K78" s="196" t="str">
        <f t="shared" si="1"/>
        <v/>
      </c>
      <c r="L78" s="87" t="str">
        <f t="shared" si="2"/>
        <v/>
      </c>
      <c r="N78" s="86" t="str">
        <f t="shared" si="3"/>
        <v/>
      </c>
      <c r="O78" s="86" t="str">
        <f t="shared" si="3"/>
        <v/>
      </c>
      <c r="P78" s="87" t="str">
        <f t="shared" si="13"/>
        <v/>
      </c>
      <c r="Q78" s="196" t="str">
        <f t="shared" si="30"/>
        <v/>
      </c>
      <c r="R78" s="87" t="str">
        <f t="shared" si="21"/>
        <v/>
      </c>
      <c r="S78" s="196" t="str">
        <f t="shared" si="4"/>
        <v/>
      </c>
      <c r="T78" s="87" t="str">
        <f t="shared" si="5"/>
        <v/>
      </c>
      <c r="V78" s="196" t="str">
        <f t="shared" si="6"/>
        <v/>
      </c>
      <c r="W78" s="196" t="str">
        <f t="shared" si="16"/>
        <v/>
      </c>
      <c r="Y78" s="90"/>
    </row>
    <row r="79" spans="1:25" x14ac:dyDescent="0.2">
      <c r="A79" s="91" t="str">
        <f t="shared" si="7"/>
        <v/>
      </c>
      <c r="B79" s="84" t="str">
        <f t="shared" si="17"/>
        <v/>
      </c>
      <c r="C79" s="84" t="str">
        <f t="shared" si="8"/>
        <v/>
      </c>
      <c r="D79" s="85"/>
      <c r="E79" s="86" t="str">
        <f t="shared" si="31"/>
        <v/>
      </c>
      <c r="F79" s="86" t="str">
        <f t="shared" si="18"/>
        <v/>
      </c>
      <c r="G79" s="86" t="str">
        <f t="shared" si="19"/>
        <v/>
      </c>
      <c r="H79" s="87" t="str">
        <f t="shared" si="11"/>
        <v/>
      </c>
      <c r="I79" s="87" t="str">
        <f t="shared" si="32"/>
        <v/>
      </c>
      <c r="J79" s="87" t="str">
        <f t="shared" si="0"/>
        <v/>
      </c>
      <c r="K79" s="196" t="str">
        <f t="shared" si="1"/>
        <v/>
      </c>
      <c r="L79" s="87" t="str">
        <f t="shared" si="2"/>
        <v/>
      </c>
      <c r="N79" s="86" t="str">
        <f t="shared" si="3"/>
        <v/>
      </c>
      <c r="O79" s="86" t="str">
        <f t="shared" si="3"/>
        <v/>
      </c>
      <c r="P79" s="87" t="str">
        <f t="shared" si="13"/>
        <v/>
      </c>
      <c r="Q79" s="196" t="str">
        <f t="shared" si="30"/>
        <v/>
      </c>
      <c r="R79" s="87" t="str">
        <f t="shared" si="21"/>
        <v/>
      </c>
      <c r="S79" s="196" t="str">
        <f t="shared" si="4"/>
        <v/>
      </c>
      <c r="T79" s="87" t="str">
        <f t="shared" si="5"/>
        <v/>
      </c>
      <c r="V79" s="196" t="str">
        <f t="shared" si="6"/>
        <v/>
      </c>
      <c r="W79" s="196" t="str">
        <f t="shared" si="16"/>
        <v/>
      </c>
      <c r="Y79" s="90"/>
    </row>
    <row r="80" spans="1:25" x14ac:dyDescent="0.2">
      <c r="A80" s="91" t="str">
        <f t="shared" si="7"/>
        <v/>
      </c>
      <c r="B80" s="84" t="str">
        <f t="shared" si="17"/>
        <v/>
      </c>
      <c r="C80" s="84" t="str">
        <f t="shared" si="8"/>
        <v/>
      </c>
      <c r="D80" s="85"/>
      <c r="E80" s="86" t="str">
        <f t="shared" si="31"/>
        <v/>
      </c>
      <c r="F80" s="86" t="str">
        <f t="shared" si="18"/>
        <v/>
      </c>
      <c r="G80" s="86" t="str">
        <f t="shared" si="19"/>
        <v/>
      </c>
      <c r="H80" s="87" t="str">
        <f t="shared" si="11"/>
        <v/>
      </c>
      <c r="I80" s="87" t="str">
        <f t="shared" si="32"/>
        <v/>
      </c>
      <c r="J80" s="87" t="str">
        <f t="shared" si="0"/>
        <v/>
      </c>
      <c r="K80" s="196" t="str">
        <f t="shared" si="1"/>
        <v/>
      </c>
      <c r="L80" s="87" t="str">
        <f t="shared" si="2"/>
        <v/>
      </c>
      <c r="N80" s="86" t="str">
        <f t="shared" si="3"/>
        <v/>
      </c>
      <c r="O80" s="86" t="str">
        <f t="shared" si="3"/>
        <v/>
      </c>
      <c r="P80" s="87" t="str">
        <f t="shared" si="13"/>
        <v/>
      </c>
      <c r="Q80" s="196" t="str">
        <f t="shared" si="30"/>
        <v/>
      </c>
      <c r="R80" s="87" t="str">
        <f t="shared" si="21"/>
        <v/>
      </c>
      <c r="S80" s="196" t="str">
        <f t="shared" si="4"/>
        <v/>
      </c>
      <c r="T80" s="87" t="str">
        <f t="shared" si="5"/>
        <v/>
      </c>
      <c r="V80" s="196" t="str">
        <f t="shared" si="6"/>
        <v/>
      </c>
      <c r="W80" s="196" t="str">
        <f t="shared" si="16"/>
        <v/>
      </c>
      <c r="Y80" s="90"/>
    </row>
    <row r="81" spans="1:25" x14ac:dyDescent="0.2">
      <c r="A81" s="91" t="str">
        <f t="shared" si="7"/>
        <v/>
      </c>
      <c r="B81" s="84" t="str">
        <f t="shared" si="17"/>
        <v/>
      </c>
      <c r="C81" s="84" t="str">
        <f t="shared" si="8"/>
        <v/>
      </c>
      <c r="D81" s="85"/>
      <c r="E81" s="86" t="str">
        <f t="shared" si="31"/>
        <v/>
      </c>
      <c r="F81" s="86" t="str">
        <f t="shared" si="18"/>
        <v/>
      </c>
      <c r="G81" s="86" t="str">
        <f t="shared" si="19"/>
        <v/>
      </c>
      <c r="H81" s="87" t="str">
        <f t="shared" si="11"/>
        <v/>
      </c>
      <c r="I81" s="87" t="str">
        <f t="shared" si="32"/>
        <v/>
      </c>
      <c r="J81" s="87" t="str">
        <f t="shared" si="0"/>
        <v/>
      </c>
      <c r="K81" s="196" t="str">
        <f t="shared" si="1"/>
        <v/>
      </c>
      <c r="L81" s="87" t="str">
        <f t="shared" si="2"/>
        <v/>
      </c>
      <c r="N81" s="86" t="str">
        <f t="shared" si="3"/>
        <v/>
      </c>
      <c r="O81" s="86" t="str">
        <f t="shared" si="3"/>
        <v/>
      </c>
      <c r="P81" s="87" t="str">
        <f t="shared" si="13"/>
        <v/>
      </c>
      <c r="Q81" s="196" t="str">
        <f t="shared" si="30"/>
        <v/>
      </c>
      <c r="R81" s="87" t="str">
        <f t="shared" si="21"/>
        <v/>
      </c>
      <c r="S81" s="196" t="str">
        <f t="shared" si="4"/>
        <v/>
      </c>
      <c r="T81" s="87" t="str">
        <f t="shared" si="5"/>
        <v/>
      </c>
      <c r="V81" s="196" t="str">
        <f t="shared" si="6"/>
        <v/>
      </c>
      <c r="W81" s="196" t="str">
        <f t="shared" si="16"/>
        <v/>
      </c>
      <c r="Y81" s="90"/>
    </row>
    <row r="82" spans="1:25" x14ac:dyDescent="0.2">
      <c r="A82" s="91" t="str">
        <f t="shared" si="7"/>
        <v/>
      </c>
      <c r="B82" s="84" t="str">
        <f t="shared" si="17"/>
        <v/>
      </c>
      <c r="C82" s="84" t="str">
        <f t="shared" si="8"/>
        <v/>
      </c>
      <c r="D82" s="85"/>
      <c r="E82" s="198" t="str">
        <f>IF($B$17=12,E81,IF(A82="","",IF(C82="","",VLOOKUP(EDATE(A82,-B$15),euribor!A:B,2,0))))</f>
        <v/>
      </c>
      <c r="F82" s="86" t="str">
        <f t="shared" si="18"/>
        <v/>
      </c>
      <c r="G82" s="86" t="str">
        <f t="shared" si="19"/>
        <v/>
      </c>
      <c r="H82" s="87" t="str">
        <f t="shared" si="11"/>
        <v/>
      </c>
      <c r="I82" s="202" t="str">
        <f>IF(A82="","",IFERROR(PMT(G82%/12,C82,-H82),""))</f>
        <v/>
      </c>
      <c r="J82" s="87" t="str">
        <f t="shared" si="0"/>
        <v/>
      </c>
      <c r="K82" s="196" t="str">
        <f t="shared" si="1"/>
        <v/>
      </c>
      <c r="L82" s="87" t="str">
        <f t="shared" si="2"/>
        <v/>
      </c>
      <c r="N82" s="86" t="str">
        <f t="shared" si="3"/>
        <v/>
      </c>
      <c r="O82" s="86" t="str">
        <f t="shared" si="3"/>
        <v/>
      </c>
      <c r="P82" s="87" t="str">
        <f t="shared" si="13"/>
        <v/>
      </c>
      <c r="Q82" s="203" t="str">
        <f>IF(A82="","",IFERROR(PMT(O82%/12,C82,-P82),""))</f>
        <v/>
      </c>
      <c r="R82" s="87" t="str">
        <f t="shared" si="21"/>
        <v/>
      </c>
      <c r="S82" s="196" t="str">
        <f t="shared" si="4"/>
        <v/>
      </c>
      <c r="T82" s="87" t="str">
        <f t="shared" si="5"/>
        <v/>
      </c>
      <c r="V82" s="196" t="str">
        <f t="shared" si="6"/>
        <v/>
      </c>
      <c r="W82" s="196" t="str">
        <f t="shared" si="16"/>
        <v/>
      </c>
      <c r="Y82" s="90"/>
    </row>
    <row r="83" spans="1:25" x14ac:dyDescent="0.2">
      <c r="A83" s="91" t="str">
        <f t="shared" si="7"/>
        <v/>
      </c>
      <c r="B83" s="84" t="str">
        <f t="shared" si="17"/>
        <v/>
      </c>
      <c r="C83" s="84" t="str">
        <f t="shared" si="8"/>
        <v/>
      </c>
      <c r="D83" s="85"/>
      <c r="E83" s="86" t="str">
        <f t="shared" si="31"/>
        <v/>
      </c>
      <c r="F83" s="86" t="str">
        <f t="shared" si="18"/>
        <v/>
      </c>
      <c r="G83" s="86" t="str">
        <f t="shared" si="19"/>
        <v/>
      </c>
      <c r="H83" s="87" t="str">
        <f t="shared" si="11"/>
        <v/>
      </c>
      <c r="I83" s="87" t="str">
        <f t="shared" si="32"/>
        <v/>
      </c>
      <c r="J83" s="87" t="str">
        <f t="shared" si="0"/>
        <v/>
      </c>
      <c r="K83" s="196" t="str">
        <f t="shared" si="1"/>
        <v/>
      </c>
      <c r="L83" s="87" t="str">
        <f t="shared" si="2"/>
        <v/>
      </c>
      <c r="N83" s="86" t="str">
        <f t="shared" si="3"/>
        <v/>
      </c>
      <c r="O83" s="86" t="str">
        <f t="shared" si="3"/>
        <v/>
      </c>
      <c r="P83" s="87" t="str">
        <f t="shared" si="13"/>
        <v/>
      </c>
      <c r="Q83" s="196" t="str">
        <f t="shared" si="30"/>
        <v/>
      </c>
      <c r="R83" s="87" t="str">
        <f t="shared" si="21"/>
        <v/>
      </c>
      <c r="S83" s="196" t="str">
        <f t="shared" si="4"/>
        <v/>
      </c>
      <c r="T83" s="87" t="str">
        <f t="shared" si="5"/>
        <v/>
      </c>
      <c r="V83" s="196" t="str">
        <f t="shared" si="6"/>
        <v/>
      </c>
      <c r="W83" s="196" t="str">
        <f t="shared" si="16"/>
        <v/>
      </c>
      <c r="Y83" s="90"/>
    </row>
    <row r="84" spans="1:25" x14ac:dyDescent="0.2">
      <c r="A84" s="91" t="str">
        <f t="shared" si="7"/>
        <v/>
      </c>
      <c r="B84" s="84" t="str">
        <f t="shared" si="17"/>
        <v/>
      </c>
      <c r="C84" s="84" t="str">
        <f t="shared" si="8"/>
        <v/>
      </c>
      <c r="D84" s="85"/>
      <c r="E84" s="86" t="str">
        <f t="shared" si="31"/>
        <v/>
      </c>
      <c r="F84" s="86" t="str">
        <f t="shared" si="18"/>
        <v/>
      </c>
      <c r="G84" s="86" t="str">
        <f t="shared" si="19"/>
        <v/>
      </c>
      <c r="H84" s="87" t="str">
        <f t="shared" si="11"/>
        <v/>
      </c>
      <c r="I84" s="87" t="str">
        <f t="shared" si="32"/>
        <v/>
      </c>
      <c r="J84" s="87" t="str">
        <f t="shared" si="0"/>
        <v/>
      </c>
      <c r="K84" s="196" t="str">
        <f t="shared" si="1"/>
        <v/>
      </c>
      <c r="L84" s="87" t="str">
        <f t="shared" si="2"/>
        <v/>
      </c>
      <c r="N84" s="86" t="str">
        <f t="shared" si="3"/>
        <v/>
      </c>
      <c r="O84" s="86" t="str">
        <f t="shared" si="3"/>
        <v/>
      </c>
      <c r="P84" s="87" t="str">
        <f t="shared" si="13"/>
        <v/>
      </c>
      <c r="Q84" s="196" t="str">
        <f t="shared" si="30"/>
        <v/>
      </c>
      <c r="R84" s="87" t="str">
        <f t="shared" si="21"/>
        <v/>
      </c>
      <c r="S84" s="196" t="str">
        <f t="shared" si="4"/>
        <v/>
      </c>
      <c r="T84" s="87" t="str">
        <f t="shared" si="5"/>
        <v/>
      </c>
      <c r="V84" s="196" t="str">
        <f t="shared" si="6"/>
        <v/>
      </c>
      <c r="W84" s="196" t="str">
        <f t="shared" si="16"/>
        <v/>
      </c>
      <c r="Y84" s="90"/>
    </row>
    <row r="85" spans="1:25" x14ac:dyDescent="0.2">
      <c r="A85" s="91" t="str">
        <f t="shared" si="7"/>
        <v/>
      </c>
      <c r="B85" s="84" t="str">
        <f t="shared" si="17"/>
        <v/>
      </c>
      <c r="C85" s="84" t="str">
        <f t="shared" si="8"/>
        <v/>
      </c>
      <c r="D85" s="85"/>
      <c r="E85" s="86" t="str">
        <f t="shared" si="31"/>
        <v/>
      </c>
      <c r="F85" s="86" t="str">
        <f t="shared" si="18"/>
        <v/>
      </c>
      <c r="G85" s="86" t="str">
        <f t="shared" si="19"/>
        <v/>
      </c>
      <c r="H85" s="87" t="str">
        <f t="shared" si="11"/>
        <v/>
      </c>
      <c r="I85" s="87" t="str">
        <f t="shared" si="32"/>
        <v/>
      </c>
      <c r="J85" s="87" t="str">
        <f t="shared" si="0"/>
        <v/>
      </c>
      <c r="K85" s="196" t="str">
        <f t="shared" si="1"/>
        <v/>
      </c>
      <c r="L85" s="87" t="str">
        <f t="shared" si="2"/>
        <v/>
      </c>
      <c r="N85" s="86" t="str">
        <f t="shared" si="3"/>
        <v/>
      </c>
      <c r="O85" s="86" t="str">
        <f t="shared" si="3"/>
        <v/>
      </c>
      <c r="P85" s="87" t="str">
        <f t="shared" si="13"/>
        <v/>
      </c>
      <c r="Q85" s="196" t="str">
        <f t="shared" si="30"/>
        <v/>
      </c>
      <c r="R85" s="87" t="str">
        <f t="shared" si="21"/>
        <v/>
      </c>
      <c r="S85" s="196" t="str">
        <f t="shared" si="4"/>
        <v/>
      </c>
      <c r="T85" s="87" t="str">
        <f t="shared" si="5"/>
        <v/>
      </c>
      <c r="V85" s="196" t="str">
        <f t="shared" si="6"/>
        <v/>
      </c>
      <c r="W85" s="196" t="str">
        <f t="shared" si="16"/>
        <v/>
      </c>
      <c r="Y85" s="90"/>
    </row>
    <row r="86" spans="1:25" x14ac:dyDescent="0.2">
      <c r="A86" s="91" t="str">
        <f t="shared" si="7"/>
        <v/>
      </c>
      <c r="B86" s="84" t="str">
        <f t="shared" si="17"/>
        <v/>
      </c>
      <c r="C86" s="84" t="str">
        <f t="shared" si="8"/>
        <v/>
      </c>
      <c r="D86" s="85"/>
      <c r="E86" s="86" t="str">
        <f t="shared" si="31"/>
        <v/>
      </c>
      <c r="F86" s="86" t="str">
        <f t="shared" si="18"/>
        <v/>
      </c>
      <c r="G86" s="86" t="str">
        <f t="shared" si="19"/>
        <v/>
      </c>
      <c r="H86" s="87" t="str">
        <f t="shared" si="11"/>
        <v/>
      </c>
      <c r="I86" s="87" t="str">
        <f t="shared" si="32"/>
        <v/>
      </c>
      <c r="J86" s="87" t="str">
        <f t="shared" si="0"/>
        <v/>
      </c>
      <c r="K86" s="196" t="str">
        <f t="shared" si="1"/>
        <v/>
      </c>
      <c r="L86" s="87" t="str">
        <f t="shared" si="2"/>
        <v/>
      </c>
      <c r="N86" s="86" t="str">
        <f t="shared" si="3"/>
        <v/>
      </c>
      <c r="O86" s="86" t="str">
        <f t="shared" si="3"/>
        <v/>
      </c>
      <c r="P86" s="87" t="str">
        <f t="shared" si="13"/>
        <v/>
      </c>
      <c r="Q86" s="196" t="str">
        <f t="shared" si="30"/>
        <v/>
      </c>
      <c r="R86" s="87" t="str">
        <f t="shared" si="21"/>
        <v/>
      </c>
      <c r="S86" s="196" t="str">
        <f t="shared" si="4"/>
        <v/>
      </c>
      <c r="T86" s="87" t="str">
        <f t="shared" si="5"/>
        <v/>
      </c>
      <c r="V86" s="196" t="str">
        <f t="shared" si="6"/>
        <v/>
      </c>
      <c r="W86" s="196" t="str">
        <f t="shared" si="16"/>
        <v/>
      </c>
      <c r="Y86" s="90"/>
    </row>
    <row r="87" spans="1:25" x14ac:dyDescent="0.2">
      <c r="A87" s="91" t="str">
        <f t="shared" si="7"/>
        <v/>
      </c>
      <c r="B87" s="84" t="str">
        <f t="shared" si="17"/>
        <v/>
      </c>
      <c r="C87" s="84" t="str">
        <f t="shared" si="8"/>
        <v/>
      </c>
      <c r="D87" s="85"/>
      <c r="E87" s="86" t="str">
        <f t="shared" si="31"/>
        <v/>
      </c>
      <c r="F87" s="86" t="str">
        <f t="shared" si="18"/>
        <v/>
      </c>
      <c r="G87" s="86" t="str">
        <f t="shared" si="19"/>
        <v/>
      </c>
      <c r="H87" s="87" t="str">
        <f t="shared" si="11"/>
        <v/>
      </c>
      <c r="I87" s="87" t="str">
        <f t="shared" si="32"/>
        <v/>
      </c>
      <c r="J87" s="87" t="str">
        <f t="shared" si="0"/>
        <v/>
      </c>
      <c r="K87" s="196" t="str">
        <f t="shared" si="1"/>
        <v/>
      </c>
      <c r="L87" s="87" t="str">
        <f t="shared" si="2"/>
        <v/>
      </c>
      <c r="N87" s="86" t="str">
        <f t="shared" si="3"/>
        <v/>
      </c>
      <c r="O87" s="86" t="str">
        <f t="shared" si="3"/>
        <v/>
      </c>
      <c r="P87" s="87" t="str">
        <f t="shared" si="13"/>
        <v/>
      </c>
      <c r="Q87" s="196" t="str">
        <f t="shared" si="30"/>
        <v/>
      </c>
      <c r="R87" s="87" t="str">
        <f t="shared" si="21"/>
        <v/>
      </c>
      <c r="S87" s="196" t="str">
        <f t="shared" si="4"/>
        <v/>
      </c>
      <c r="T87" s="87" t="str">
        <f t="shared" si="5"/>
        <v/>
      </c>
      <c r="V87" s="196" t="str">
        <f t="shared" si="6"/>
        <v/>
      </c>
      <c r="W87" s="196" t="str">
        <f t="shared" si="16"/>
        <v/>
      </c>
      <c r="Y87" s="90"/>
    </row>
    <row r="88" spans="1:25" x14ac:dyDescent="0.2">
      <c r="A88" s="91" t="str">
        <f t="shared" si="7"/>
        <v/>
      </c>
      <c r="B88" s="84" t="str">
        <f t="shared" si="17"/>
        <v/>
      </c>
      <c r="C88" s="84" t="str">
        <f t="shared" si="8"/>
        <v/>
      </c>
      <c r="D88" s="85"/>
      <c r="E88" s="194" t="str">
        <f>IF(A88="","",IF(C88="","",VLOOKUP(EDATE(A88,-B$15),euribor!A:B,2,0)))</f>
        <v/>
      </c>
      <c r="F88" s="86" t="str">
        <f t="shared" si="18"/>
        <v/>
      </c>
      <c r="G88" s="86" t="str">
        <f t="shared" si="19"/>
        <v/>
      </c>
      <c r="H88" s="87" t="str">
        <f t="shared" si="11"/>
        <v/>
      </c>
      <c r="I88" s="202" t="str">
        <f>IF(A88="","",IFERROR(PMT(G88%/12,C88,-H88),""))</f>
        <v/>
      </c>
      <c r="J88" s="87" t="str">
        <f t="shared" si="0"/>
        <v/>
      </c>
      <c r="K88" s="196" t="str">
        <f t="shared" si="1"/>
        <v/>
      </c>
      <c r="L88" s="87" t="str">
        <f t="shared" si="2"/>
        <v/>
      </c>
      <c r="N88" s="86" t="str">
        <f t="shared" si="3"/>
        <v/>
      </c>
      <c r="O88" s="86" t="str">
        <f t="shared" si="3"/>
        <v/>
      </c>
      <c r="P88" s="87" t="str">
        <f t="shared" si="13"/>
        <v/>
      </c>
      <c r="Q88" s="203" t="str">
        <f>IF(A88="","",IFERROR(PMT(O88%/12,C88,-P88),""))</f>
        <v/>
      </c>
      <c r="R88" s="87" t="str">
        <f t="shared" si="21"/>
        <v/>
      </c>
      <c r="S88" s="196" t="str">
        <f t="shared" si="4"/>
        <v/>
      </c>
      <c r="T88" s="87" t="str">
        <f t="shared" si="5"/>
        <v/>
      </c>
      <c r="V88" s="196" t="str">
        <f t="shared" si="6"/>
        <v/>
      </c>
      <c r="W88" s="196" t="str">
        <f t="shared" si="16"/>
        <v/>
      </c>
      <c r="Y88" s="90"/>
    </row>
    <row r="89" spans="1:25" x14ac:dyDescent="0.2">
      <c r="A89" s="91" t="str">
        <f t="shared" si="7"/>
        <v/>
      </c>
      <c r="B89" s="84" t="str">
        <f t="shared" si="17"/>
        <v/>
      </c>
      <c r="C89" s="84" t="str">
        <f t="shared" si="8"/>
        <v/>
      </c>
      <c r="D89" s="85"/>
      <c r="E89" s="86" t="str">
        <f>IF(A89="","",E88)</f>
        <v/>
      </c>
      <c r="F89" s="86" t="str">
        <f t="shared" si="18"/>
        <v/>
      </c>
      <c r="G89" s="86" t="str">
        <f t="shared" si="19"/>
        <v/>
      </c>
      <c r="H89" s="87" t="str">
        <f t="shared" si="11"/>
        <v/>
      </c>
      <c r="I89" s="87" t="str">
        <f>IF(A89="","",I88)</f>
        <v/>
      </c>
      <c r="J89" s="87" t="str">
        <f t="shared" si="0"/>
        <v/>
      </c>
      <c r="K89" s="196" t="str">
        <f t="shared" si="1"/>
        <v/>
      </c>
      <c r="L89" s="87" t="str">
        <f t="shared" si="2"/>
        <v/>
      </c>
      <c r="N89" s="86" t="str">
        <f t="shared" si="3"/>
        <v/>
      </c>
      <c r="O89" s="86" t="str">
        <f t="shared" si="3"/>
        <v/>
      </c>
      <c r="P89" s="87" t="str">
        <f t="shared" si="13"/>
        <v/>
      </c>
      <c r="Q89" s="196" t="str">
        <f t="shared" ref="Q89:Q99" si="33">IF(A89="","",Q88)</f>
        <v/>
      </c>
      <c r="R89" s="87" t="str">
        <f t="shared" si="21"/>
        <v/>
      </c>
      <c r="S89" s="196" t="str">
        <f t="shared" si="4"/>
        <v/>
      </c>
      <c r="T89" s="87" t="str">
        <f t="shared" si="5"/>
        <v/>
      </c>
      <c r="V89" s="196" t="str">
        <f t="shared" si="6"/>
        <v/>
      </c>
      <c r="W89" s="196" t="str">
        <f t="shared" si="16"/>
        <v/>
      </c>
      <c r="Y89" s="90"/>
    </row>
    <row r="90" spans="1:25" x14ac:dyDescent="0.2">
      <c r="A90" s="91" t="str">
        <f t="shared" si="7"/>
        <v/>
      </c>
      <c r="B90" s="84" t="str">
        <f t="shared" si="17"/>
        <v/>
      </c>
      <c r="C90" s="84" t="str">
        <f t="shared" si="8"/>
        <v/>
      </c>
      <c r="D90" s="85"/>
      <c r="E90" s="86" t="str">
        <f t="shared" ref="E90:E99" si="34">IF(A90="","",E89)</f>
        <v/>
      </c>
      <c r="F90" s="86" t="str">
        <f t="shared" si="18"/>
        <v/>
      </c>
      <c r="G90" s="86" t="str">
        <f t="shared" si="19"/>
        <v/>
      </c>
      <c r="H90" s="87" t="str">
        <f t="shared" si="11"/>
        <v/>
      </c>
      <c r="I90" s="87" t="str">
        <f t="shared" ref="I90:I99" si="35">IF(A90="","",I89)</f>
        <v/>
      </c>
      <c r="J90" s="87" t="str">
        <f t="shared" si="0"/>
        <v/>
      </c>
      <c r="K90" s="196" t="str">
        <f t="shared" si="1"/>
        <v/>
      </c>
      <c r="L90" s="87" t="str">
        <f t="shared" si="2"/>
        <v/>
      </c>
      <c r="N90" s="86" t="str">
        <f t="shared" si="3"/>
        <v/>
      </c>
      <c r="O90" s="86" t="str">
        <f t="shared" si="3"/>
        <v/>
      </c>
      <c r="P90" s="87" t="str">
        <f t="shared" si="13"/>
        <v/>
      </c>
      <c r="Q90" s="196" t="str">
        <f t="shared" si="33"/>
        <v/>
      </c>
      <c r="R90" s="87" t="str">
        <f t="shared" si="21"/>
        <v/>
      </c>
      <c r="S90" s="196" t="str">
        <f t="shared" si="4"/>
        <v/>
      </c>
      <c r="T90" s="87" t="str">
        <f t="shared" si="5"/>
        <v/>
      </c>
      <c r="V90" s="196" t="str">
        <f t="shared" si="6"/>
        <v/>
      </c>
      <c r="W90" s="196" t="str">
        <f t="shared" si="16"/>
        <v/>
      </c>
      <c r="Y90" s="90"/>
    </row>
    <row r="91" spans="1:25" x14ac:dyDescent="0.2">
      <c r="A91" s="91" t="str">
        <f t="shared" si="7"/>
        <v/>
      </c>
      <c r="B91" s="84" t="str">
        <f t="shared" si="17"/>
        <v/>
      </c>
      <c r="C91" s="84" t="str">
        <f t="shared" si="8"/>
        <v/>
      </c>
      <c r="D91" s="85"/>
      <c r="E91" s="86" t="str">
        <f t="shared" si="34"/>
        <v/>
      </c>
      <c r="F91" s="86" t="str">
        <f t="shared" si="18"/>
        <v/>
      </c>
      <c r="G91" s="86" t="str">
        <f t="shared" si="19"/>
        <v/>
      </c>
      <c r="H91" s="87" t="str">
        <f t="shared" si="11"/>
        <v/>
      </c>
      <c r="I91" s="87" t="str">
        <f t="shared" si="35"/>
        <v/>
      </c>
      <c r="J91" s="87" t="str">
        <f t="shared" si="0"/>
        <v/>
      </c>
      <c r="K91" s="196" t="str">
        <f t="shared" si="1"/>
        <v/>
      </c>
      <c r="L91" s="87" t="str">
        <f t="shared" si="2"/>
        <v/>
      </c>
      <c r="N91" s="86" t="str">
        <f t="shared" si="3"/>
        <v/>
      </c>
      <c r="O91" s="86" t="str">
        <f t="shared" si="3"/>
        <v/>
      </c>
      <c r="P91" s="87" t="str">
        <f t="shared" si="13"/>
        <v/>
      </c>
      <c r="Q91" s="196" t="str">
        <f t="shared" si="33"/>
        <v/>
      </c>
      <c r="R91" s="87" t="str">
        <f t="shared" si="21"/>
        <v/>
      </c>
      <c r="S91" s="196" t="str">
        <f t="shared" si="4"/>
        <v/>
      </c>
      <c r="T91" s="87" t="str">
        <f t="shared" si="5"/>
        <v/>
      </c>
      <c r="V91" s="196" t="str">
        <f t="shared" si="6"/>
        <v/>
      </c>
      <c r="W91" s="196" t="str">
        <f t="shared" si="16"/>
        <v/>
      </c>
      <c r="Y91" s="90"/>
    </row>
    <row r="92" spans="1:25" x14ac:dyDescent="0.2">
      <c r="A92" s="91" t="str">
        <f t="shared" si="7"/>
        <v/>
      </c>
      <c r="B92" s="84" t="str">
        <f t="shared" si="17"/>
        <v/>
      </c>
      <c r="C92" s="84" t="str">
        <f t="shared" si="8"/>
        <v/>
      </c>
      <c r="D92" s="85"/>
      <c r="E92" s="86" t="str">
        <f t="shared" si="34"/>
        <v/>
      </c>
      <c r="F92" s="86" t="str">
        <f t="shared" si="18"/>
        <v/>
      </c>
      <c r="G92" s="86" t="str">
        <f t="shared" si="19"/>
        <v/>
      </c>
      <c r="H92" s="87" t="str">
        <f t="shared" si="11"/>
        <v/>
      </c>
      <c r="I92" s="87" t="str">
        <f t="shared" si="35"/>
        <v/>
      </c>
      <c r="J92" s="87" t="str">
        <f t="shared" ref="J92:J155" si="36">IFERROR(H92*G92%/12,"")</f>
        <v/>
      </c>
      <c r="K92" s="196" t="str">
        <f t="shared" ref="K92:K155" si="37">IFERROR(I92-J92,"")</f>
        <v/>
      </c>
      <c r="L92" s="87" t="str">
        <f t="shared" ref="L92:L155" si="38">IFERROR(H92-K92,"")</f>
        <v/>
      </c>
      <c r="N92" s="86" t="str">
        <f t="shared" ref="N92:O155" si="39">E92</f>
        <v/>
      </c>
      <c r="O92" s="86" t="str">
        <f t="shared" si="39"/>
        <v/>
      </c>
      <c r="P92" s="87" t="str">
        <f t="shared" si="13"/>
        <v/>
      </c>
      <c r="Q92" s="196" t="str">
        <f t="shared" si="33"/>
        <v/>
      </c>
      <c r="R92" s="87" t="str">
        <f t="shared" si="21"/>
        <v/>
      </c>
      <c r="S92" s="196" t="str">
        <f t="shared" ref="S92:S155" si="40">IFERROR(Q92-R92,"")</f>
        <v/>
      </c>
      <c r="T92" s="87" t="str">
        <f t="shared" ref="T92:T155" si="41">IFERROR(P92-S92,"")</f>
        <v/>
      </c>
      <c r="V92" s="196" t="str">
        <f t="shared" ref="V92:V155" si="42">IFERROR(I92-Q92,"")</f>
        <v/>
      </c>
      <c r="W92" s="196" t="str">
        <f t="shared" si="16"/>
        <v/>
      </c>
      <c r="Y92" s="90"/>
    </row>
    <row r="93" spans="1:25" x14ac:dyDescent="0.2">
      <c r="A93" s="91" t="str">
        <f t="shared" ref="A93:A156" si="43">IF(A92&lt;B$4,EDATE(A92,1),"")</f>
        <v/>
      </c>
      <c r="B93" s="84" t="str">
        <f t="shared" si="17"/>
        <v/>
      </c>
      <c r="C93" s="84" t="str">
        <f t="shared" ref="C93:C156" si="44">IF(A93="","",IFERROR(IF(C92-1&lt;=0,"",C92-1),""))</f>
        <v/>
      </c>
      <c r="D93" s="85"/>
      <c r="E93" s="86" t="str">
        <f t="shared" si="34"/>
        <v/>
      </c>
      <c r="F93" s="86" t="str">
        <f t="shared" si="18"/>
        <v/>
      </c>
      <c r="G93" s="86" t="str">
        <f t="shared" si="19"/>
        <v/>
      </c>
      <c r="H93" s="87" t="str">
        <f t="shared" ref="H93:H156" si="45">IFERROR(L92,"")</f>
        <v/>
      </c>
      <c r="I93" s="87" t="str">
        <f t="shared" si="35"/>
        <v/>
      </c>
      <c r="J93" s="87" t="str">
        <f t="shared" si="36"/>
        <v/>
      </c>
      <c r="K93" s="196" t="str">
        <f t="shared" si="37"/>
        <v/>
      </c>
      <c r="L93" s="87" t="str">
        <f t="shared" si="38"/>
        <v/>
      </c>
      <c r="N93" s="86" t="str">
        <f t="shared" si="39"/>
        <v/>
      </c>
      <c r="O93" s="86" t="str">
        <f t="shared" si="39"/>
        <v/>
      </c>
      <c r="P93" s="87" t="str">
        <f t="shared" ref="P93:P156" si="46">IFERROR(T92,"")</f>
        <v/>
      </c>
      <c r="Q93" s="196" t="str">
        <f t="shared" si="33"/>
        <v/>
      </c>
      <c r="R93" s="87" t="str">
        <f t="shared" si="21"/>
        <v/>
      </c>
      <c r="S93" s="196" t="str">
        <f t="shared" si="40"/>
        <v/>
      </c>
      <c r="T93" s="87" t="str">
        <f t="shared" si="41"/>
        <v/>
      </c>
      <c r="V93" s="196" t="str">
        <f t="shared" si="42"/>
        <v/>
      </c>
      <c r="W93" s="196" t="str">
        <f t="shared" ref="W93:W156" si="47">IFERROR(W92+V93,"")</f>
        <v/>
      </c>
      <c r="Y93" s="90"/>
    </row>
    <row r="94" spans="1:25" x14ac:dyDescent="0.2">
      <c r="A94" s="91" t="str">
        <f t="shared" si="43"/>
        <v/>
      </c>
      <c r="B94" s="84" t="str">
        <f t="shared" ref="B94:B157" si="48">IF(A94="","",B93+1)</f>
        <v/>
      </c>
      <c r="C94" s="84" t="str">
        <f t="shared" si="44"/>
        <v/>
      </c>
      <c r="D94" s="85"/>
      <c r="E94" s="198" t="str">
        <f>IF($B$17=12,E93,IF(A94="","",IF(C94="","",VLOOKUP(EDATE(A94,-B$15),euribor!A:B,2,0))))</f>
        <v/>
      </c>
      <c r="F94" s="86" t="str">
        <f t="shared" si="18"/>
        <v/>
      </c>
      <c r="G94" s="86" t="str">
        <f t="shared" si="19"/>
        <v/>
      </c>
      <c r="H94" s="87" t="str">
        <f t="shared" si="45"/>
        <v/>
      </c>
      <c r="I94" s="202" t="str">
        <f>IF(A94="","",IFERROR(PMT(G94%/12,C94,-H94),""))</f>
        <v/>
      </c>
      <c r="J94" s="87" t="str">
        <f t="shared" si="36"/>
        <v/>
      </c>
      <c r="K94" s="196" t="str">
        <f t="shared" si="37"/>
        <v/>
      </c>
      <c r="L94" s="87" t="str">
        <f t="shared" si="38"/>
        <v/>
      </c>
      <c r="N94" s="86" t="str">
        <f t="shared" si="39"/>
        <v/>
      </c>
      <c r="O94" s="86" t="str">
        <f t="shared" si="39"/>
        <v/>
      </c>
      <c r="P94" s="87" t="str">
        <f t="shared" si="46"/>
        <v/>
      </c>
      <c r="Q94" s="203" t="str">
        <f>IF(A94="","",IFERROR(PMT(O94%/12,C94,-P94),""))</f>
        <v/>
      </c>
      <c r="R94" s="87" t="str">
        <f t="shared" si="21"/>
        <v/>
      </c>
      <c r="S94" s="196" t="str">
        <f t="shared" si="40"/>
        <v/>
      </c>
      <c r="T94" s="87" t="str">
        <f t="shared" si="41"/>
        <v/>
      </c>
      <c r="V94" s="196" t="str">
        <f t="shared" si="42"/>
        <v/>
      </c>
      <c r="W94" s="196" t="str">
        <f t="shared" si="47"/>
        <v/>
      </c>
      <c r="Y94" s="90"/>
    </row>
    <row r="95" spans="1:25" x14ac:dyDescent="0.2">
      <c r="A95" s="91" t="str">
        <f t="shared" si="43"/>
        <v/>
      </c>
      <c r="B95" s="84" t="str">
        <f t="shared" si="48"/>
        <v/>
      </c>
      <c r="C95" s="84" t="str">
        <f t="shared" si="44"/>
        <v/>
      </c>
      <c r="D95" s="85"/>
      <c r="E95" s="86" t="str">
        <f t="shared" si="34"/>
        <v/>
      </c>
      <c r="F95" s="86" t="str">
        <f t="shared" si="18"/>
        <v/>
      </c>
      <c r="G95" s="86" t="str">
        <f t="shared" si="19"/>
        <v/>
      </c>
      <c r="H95" s="87" t="str">
        <f t="shared" si="45"/>
        <v/>
      </c>
      <c r="I95" s="87" t="str">
        <f t="shared" si="35"/>
        <v/>
      </c>
      <c r="J95" s="87" t="str">
        <f t="shared" si="36"/>
        <v/>
      </c>
      <c r="K95" s="196" t="str">
        <f t="shared" si="37"/>
        <v/>
      </c>
      <c r="L95" s="87" t="str">
        <f t="shared" si="38"/>
        <v/>
      </c>
      <c r="N95" s="86" t="str">
        <f t="shared" si="39"/>
        <v/>
      </c>
      <c r="O95" s="86" t="str">
        <f t="shared" si="39"/>
        <v/>
      </c>
      <c r="P95" s="87" t="str">
        <f t="shared" si="46"/>
        <v/>
      </c>
      <c r="Q95" s="196" t="str">
        <f t="shared" si="33"/>
        <v/>
      </c>
      <c r="R95" s="87" t="str">
        <f t="shared" si="21"/>
        <v/>
      </c>
      <c r="S95" s="196" t="str">
        <f t="shared" si="40"/>
        <v/>
      </c>
      <c r="T95" s="87" t="str">
        <f t="shared" si="41"/>
        <v/>
      </c>
      <c r="V95" s="196" t="str">
        <f t="shared" si="42"/>
        <v/>
      </c>
      <c r="W95" s="196" t="str">
        <f t="shared" si="47"/>
        <v/>
      </c>
      <c r="Y95" s="90"/>
    </row>
    <row r="96" spans="1:25" x14ac:dyDescent="0.2">
      <c r="A96" s="91" t="str">
        <f t="shared" si="43"/>
        <v/>
      </c>
      <c r="B96" s="84" t="str">
        <f t="shared" si="48"/>
        <v/>
      </c>
      <c r="C96" s="84" t="str">
        <f t="shared" si="44"/>
        <v/>
      </c>
      <c r="D96" s="85"/>
      <c r="E96" s="86" t="str">
        <f t="shared" si="34"/>
        <v/>
      </c>
      <c r="F96" s="86" t="str">
        <f t="shared" si="18"/>
        <v/>
      </c>
      <c r="G96" s="86" t="str">
        <f t="shared" si="19"/>
        <v/>
      </c>
      <c r="H96" s="87" t="str">
        <f t="shared" si="45"/>
        <v/>
      </c>
      <c r="I96" s="87" t="str">
        <f t="shared" si="35"/>
        <v/>
      </c>
      <c r="J96" s="87" t="str">
        <f t="shared" si="36"/>
        <v/>
      </c>
      <c r="K96" s="196" t="str">
        <f t="shared" si="37"/>
        <v/>
      </c>
      <c r="L96" s="87" t="str">
        <f t="shared" si="38"/>
        <v/>
      </c>
      <c r="N96" s="86" t="str">
        <f t="shared" si="39"/>
        <v/>
      </c>
      <c r="O96" s="86" t="str">
        <f t="shared" si="39"/>
        <v/>
      </c>
      <c r="P96" s="87" t="str">
        <f t="shared" si="46"/>
        <v/>
      </c>
      <c r="Q96" s="196" t="str">
        <f t="shared" si="33"/>
        <v/>
      </c>
      <c r="R96" s="87" t="str">
        <f t="shared" si="21"/>
        <v/>
      </c>
      <c r="S96" s="196" t="str">
        <f t="shared" si="40"/>
        <v/>
      </c>
      <c r="T96" s="87" t="str">
        <f t="shared" si="41"/>
        <v/>
      </c>
      <c r="V96" s="196" t="str">
        <f t="shared" si="42"/>
        <v/>
      </c>
      <c r="W96" s="196" t="str">
        <f t="shared" si="47"/>
        <v/>
      </c>
      <c r="Y96" s="90"/>
    </row>
    <row r="97" spans="1:25" x14ac:dyDescent="0.2">
      <c r="A97" s="91" t="str">
        <f t="shared" si="43"/>
        <v/>
      </c>
      <c r="B97" s="84" t="str">
        <f t="shared" si="48"/>
        <v/>
      </c>
      <c r="C97" s="84" t="str">
        <f t="shared" si="44"/>
        <v/>
      </c>
      <c r="D97" s="85"/>
      <c r="E97" s="86" t="str">
        <f t="shared" si="34"/>
        <v/>
      </c>
      <c r="F97" s="86" t="str">
        <f t="shared" si="18"/>
        <v/>
      </c>
      <c r="G97" s="86" t="str">
        <f t="shared" si="19"/>
        <v/>
      </c>
      <c r="H97" s="87" t="str">
        <f t="shared" si="45"/>
        <v/>
      </c>
      <c r="I97" s="87" t="str">
        <f t="shared" si="35"/>
        <v/>
      </c>
      <c r="J97" s="87" t="str">
        <f t="shared" si="36"/>
        <v/>
      </c>
      <c r="K97" s="196" t="str">
        <f t="shared" si="37"/>
        <v/>
      </c>
      <c r="L97" s="87" t="str">
        <f t="shared" si="38"/>
        <v/>
      </c>
      <c r="N97" s="86" t="str">
        <f t="shared" si="39"/>
        <v/>
      </c>
      <c r="O97" s="86" t="str">
        <f t="shared" si="39"/>
        <v/>
      </c>
      <c r="P97" s="87" t="str">
        <f t="shared" si="46"/>
        <v/>
      </c>
      <c r="Q97" s="196" t="str">
        <f t="shared" si="33"/>
        <v/>
      </c>
      <c r="R97" s="87" t="str">
        <f t="shared" si="21"/>
        <v/>
      </c>
      <c r="S97" s="196" t="str">
        <f t="shared" si="40"/>
        <v/>
      </c>
      <c r="T97" s="87" t="str">
        <f t="shared" si="41"/>
        <v/>
      </c>
      <c r="V97" s="196" t="str">
        <f t="shared" si="42"/>
        <v/>
      </c>
      <c r="W97" s="196" t="str">
        <f t="shared" si="47"/>
        <v/>
      </c>
      <c r="Y97" s="90"/>
    </row>
    <row r="98" spans="1:25" x14ac:dyDescent="0.2">
      <c r="A98" s="91" t="str">
        <f t="shared" si="43"/>
        <v/>
      </c>
      <c r="B98" s="84" t="str">
        <f t="shared" si="48"/>
        <v/>
      </c>
      <c r="C98" s="84" t="str">
        <f t="shared" si="44"/>
        <v/>
      </c>
      <c r="D98" s="85"/>
      <c r="E98" s="86" t="str">
        <f t="shared" si="34"/>
        <v/>
      </c>
      <c r="F98" s="86" t="str">
        <f t="shared" si="18"/>
        <v/>
      </c>
      <c r="G98" s="86" t="str">
        <f t="shared" si="19"/>
        <v/>
      </c>
      <c r="H98" s="87" t="str">
        <f t="shared" si="45"/>
        <v/>
      </c>
      <c r="I98" s="87" t="str">
        <f t="shared" si="35"/>
        <v/>
      </c>
      <c r="J98" s="87" t="str">
        <f t="shared" si="36"/>
        <v/>
      </c>
      <c r="K98" s="196" t="str">
        <f t="shared" si="37"/>
        <v/>
      </c>
      <c r="L98" s="87" t="str">
        <f t="shared" si="38"/>
        <v/>
      </c>
      <c r="N98" s="86" t="str">
        <f t="shared" si="39"/>
        <v/>
      </c>
      <c r="O98" s="86" t="str">
        <f t="shared" si="39"/>
        <v/>
      </c>
      <c r="P98" s="87" t="str">
        <f t="shared" si="46"/>
        <v/>
      </c>
      <c r="Q98" s="196" t="str">
        <f t="shared" si="33"/>
        <v/>
      </c>
      <c r="R98" s="87" t="str">
        <f t="shared" si="21"/>
        <v/>
      </c>
      <c r="S98" s="196" t="str">
        <f t="shared" si="40"/>
        <v/>
      </c>
      <c r="T98" s="87" t="str">
        <f t="shared" si="41"/>
        <v/>
      </c>
      <c r="V98" s="196" t="str">
        <f t="shared" si="42"/>
        <v/>
      </c>
      <c r="W98" s="196" t="str">
        <f t="shared" si="47"/>
        <v/>
      </c>
      <c r="Y98" s="90"/>
    </row>
    <row r="99" spans="1:25" x14ac:dyDescent="0.2">
      <c r="A99" s="91" t="str">
        <f t="shared" si="43"/>
        <v/>
      </c>
      <c r="B99" s="84" t="str">
        <f t="shared" si="48"/>
        <v/>
      </c>
      <c r="C99" s="84" t="str">
        <f t="shared" si="44"/>
        <v/>
      </c>
      <c r="D99" s="85"/>
      <c r="E99" s="86" t="str">
        <f t="shared" si="34"/>
        <v/>
      </c>
      <c r="F99" s="86" t="str">
        <f t="shared" si="18"/>
        <v/>
      </c>
      <c r="G99" s="86" t="str">
        <f t="shared" si="19"/>
        <v/>
      </c>
      <c r="H99" s="87" t="str">
        <f t="shared" si="45"/>
        <v/>
      </c>
      <c r="I99" s="87" t="str">
        <f t="shared" si="35"/>
        <v/>
      </c>
      <c r="J99" s="87" t="str">
        <f t="shared" si="36"/>
        <v/>
      </c>
      <c r="K99" s="196" t="str">
        <f t="shared" si="37"/>
        <v/>
      </c>
      <c r="L99" s="87" t="str">
        <f t="shared" si="38"/>
        <v/>
      </c>
      <c r="N99" s="86" t="str">
        <f t="shared" si="39"/>
        <v/>
      </c>
      <c r="O99" s="86" t="str">
        <f t="shared" si="39"/>
        <v/>
      </c>
      <c r="P99" s="87" t="str">
        <f t="shared" si="46"/>
        <v/>
      </c>
      <c r="Q99" s="196" t="str">
        <f t="shared" si="33"/>
        <v/>
      </c>
      <c r="R99" s="87" t="str">
        <f t="shared" si="21"/>
        <v/>
      </c>
      <c r="S99" s="196" t="str">
        <f t="shared" si="40"/>
        <v/>
      </c>
      <c r="T99" s="87" t="str">
        <f t="shared" si="41"/>
        <v/>
      </c>
      <c r="V99" s="196" t="str">
        <f t="shared" si="42"/>
        <v/>
      </c>
      <c r="W99" s="196" t="str">
        <f t="shared" si="47"/>
        <v/>
      </c>
      <c r="Y99" s="90"/>
    </row>
    <row r="100" spans="1:25" x14ac:dyDescent="0.2">
      <c r="A100" s="91" t="str">
        <f t="shared" si="43"/>
        <v/>
      </c>
      <c r="B100" s="84" t="str">
        <f t="shared" si="48"/>
        <v/>
      </c>
      <c r="C100" s="84" t="str">
        <f t="shared" si="44"/>
        <v/>
      </c>
      <c r="D100" s="85"/>
      <c r="E100" s="194" t="str">
        <f>IF(A100="","",IF(C100="","",VLOOKUP(EDATE(A100,-B$15),euribor!A:B,2,0)))</f>
        <v/>
      </c>
      <c r="F100" s="86" t="str">
        <f t="shared" si="18"/>
        <v/>
      </c>
      <c r="G100" s="86" t="str">
        <f t="shared" si="19"/>
        <v/>
      </c>
      <c r="H100" s="87" t="str">
        <f t="shared" si="45"/>
        <v/>
      </c>
      <c r="I100" s="202" t="str">
        <f>IF(A100="","",IFERROR(PMT(G100%/12,C100,-H100),""))</f>
        <v/>
      </c>
      <c r="J100" s="87" t="str">
        <f t="shared" si="36"/>
        <v/>
      </c>
      <c r="K100" s="196" t="str">
        <f t="shared" si="37"/>
        <v/>
      </c>
      <c r="L100" s="87" t="str">
        <f t="shared" si="38"/>
        <v/>
      </c>
      <c r="N100" s="86" t="str">
        <f t="shared" si="39"/>
        <v/>
      </c>
      <c r="O100" s="86" t="str">
        <f t="shared" si="39"/>
        <v/>
      </c>
      <c r="P100" s="87" t="str">
        <f t="shared" si="46"/>
        <v/>
      </c>
      <c r="Q100" s="203" t="str">
        <f>IF(A100="","",IFERROR(PMT(O100%/12,C100,-P100),""))</f>
        <v/>
      </c>
      <c r="R100" s="87" t="str">
        <f t="shared" si="21"/>
        <v/>
      </c>
      <c r="S100" s="196" t="str">
        <f t="shared" si="40"/>
        <v/>
      </c>
      <c r="T100" s="87" t="str">
        <f t="shared" si="41"/>
        <v/>
      </c>
      <c r="V100" s="196" t="str">
        <f t="shared" si="42"/>
        <v/>
      </c>
      <c r="W100" s="196" t="str">
        <f t="shared" si="47"/>
        <v/>
      </c>
      <c r="Y100" s="90"/>
    </row>
    <row r="101" spans="1:25" x14ac:dyDescent="0.2">
      <c r="A101" s="91" t="str">
        <f t="shared" si="43"/>
        <v/>
      </c>
      <c r="B101" s="84" t="str">
        <f t="shared" si="48"/>
        <v/>
      </c>
      <c r="C101" s="84" t="str">
        <f t="shared" si="44"/>
        <v/>
      </c>
      <c r="D101" s="85"/>
      <c r="E101" s="86" t="str">
        <f>IF(A101="","",E100)</f>
        <v/>
      </c>
      <c r="F101" s="86" t="str">
        <f t="shared" si="18"/>
        <v/>
      </c>
      <c r="G101" s="86" t="str">
        <f t="shared" si="19"/>
        <v/>
      </c>
      <c r="H101" s="87" t="str">
        <f t="shared" si="45"/>
        <v/>
      </c>
      <c r="I101" s="87" t="str">
        <f>IF(A101="","",I100)</f>
        <v/>
      </c>
      <c r="J101" s="87" t="str">
        <f t="shared" si="36"/>
        <v/>
      </c>
      <c r="K101" s="196" t="str">
        <f t="shared" si="37"/>
        <v/>
      </c>
      <c r="L101" s="87" t="str">
        <f t="shared" si="38"/>
        <v/>
      </c>
      <c r="N101" s="86" t="str">
        <f t="shared" si="39"/>
        <v/>
      </c>
      <c r="O101" s="86" t="str">
        <f t="shared" si="39"/>
        <v/>
      </c>
      <c r="P101" s="87" t="str">
        <f t="shared" si="46"/>
        <v/>
      </c>
      <c r="Q101" s="196" t="str">
        <f t="shared" ref="Q101:Q111" si="49">IF(A101="","",Q100)</f>
        <v/>
      </c>
      <c r="R101" s="87" t="str">
        <f t="shared" si="21"/>
        <v/>
      </c>
      <c r="S101" s="196" t="str">
        <f t="shared" si="40"/>
        <v/>
      </c>
      <c r="T101" s="87" t="str">
        <f t="shared" si="41"/>
        <v/>
      </c>
      <c r="V101" s="196" t="str">
        <f t="shared" si="42"/>
        <v/>
      </c>
      <c r="W101" s="196" t="str">
        <f t="shared" si="47"/>
        <v/>
      </c>
      <c r="Y101" s="90"/>
    </row>
    <row r="102" spans="1:25" x14ac:dyDescent="0.2">
      <c r="A102" s="91" t="str">
        <f t="shared" si="43"/>
        <v/>
      </c>
      <c r="B102" s="84" t="str">
        <f t="shared" si="48"/>
        <v/>
      </c>
      <c r="C102" s="84" t="str">
        <f t="shared" si="44"/>
        <v/>
      </c>
      <c r="D102" s="85"/>
      <c r="E102" s="86" t="str">
        <f t="shared" ref="E102:E111" si="50">IF(A102="","",E101)</f>
        <v/>
      </c>
      <c r="F102" s="86" t="str">
        <f t="shared" si="18"/>
        <v/>
      </c>
      <c r="G102" s="86" t="str">
        <f t="shared" si="19"/>
        <v/>
      </c>
      <c r="H102" s="87" t="str">
        <f t="shared" si="45"/>
        <v/>
      </c>
      <c r="I102" s="87" t="str">
        <f t="shared" ref="I102:I111" si="51">IF(A102="","",I101)</f>
        <v/>
      </c>
      <c r="J102" s="87" t="str">
        <f t="shared" si="36"/>
        <v/>
      </c>
      <c r="K102" s="196" t="str">
        <f t="shared" si="37"/>
        <v/>
      </c>
      <c r="L102" s="87" t="str">
        <f t="shared" si="38"/>
        <v/>
      </c>
      <c r="N102" s="86" t="str">
        <f t="shared" si="39"/>
        <v/>
      </c>
      <c r="O102" s="86" t="str">
        <f t="shared" si="39"/>
        <v/>
      </c>
      <c r="P102" s="87" t="str">
        <f t="shared" si="46"/>
        <v/>
      </c>
      <c r="Q102" s="196" t="str">
        <f t="shared" si="49"/>
        <v/>
      </c>
      <c r="R102" s="87" t="str">
        <f t="shared" si="21"/>
        <v/>
      </c>
      <c r="S102" s="196" t="str">
        <f t="shared" si="40"/>
        <v/>
      </c>
      <c r="T102" s="87" t="str">
        <f t="shared" si="41"/>
        <v/>
      </c>
      <c r="V102" s="196" t="str">
        <f t="shared" si="42"/>
        <v/>
      </c>
      <c r="W102" s="196" t="str">
        <f t="shared" si="47"/>
        <v/>
      </c>
      <c r="Y102" s="90"/>
    </row>
    <row r="103" spans="1:25" x14ac:dyDescent="0.2">
      <c r="A103" s="91" t="str">
        <f t="shared" si="43"/>
        <v/>
      </c>
      <c r="B103" s="84" t="str">
        <f t="shared" si="48"/>
        <v/>
      </c>
      <c r="C103" s="84" t="str">
        <f t="shared" si="44"/>
        <v/>
      </c>
      <c r="D103" s="85"/>
      <c r="E103" s="86" t="str">
        <f t="shared" si="50"/>
        <v/>
      </c>
      <c r="F103" s="86" t="str">
        <f t="shared" si="18"/>
        <v/>
      </c>
      <c r="G103" s="86" t="str">
        <f t="shared" si="19"/>
        <v/>
      </c>
      <c r="H103" s="87" t="str">
        <f t="shared" si="45"/>
        <v/>
      </c>
      <c r="I103" s="87" t="str">
        <f t="shared" si="51"/>
        <v/>
      </c>
      <c r="J103" s="87" t="str">
        <f t="shared" si="36"/>
        <v/>
      </c>
      <c r="K103" s="196" t="str">
        <f t="shared" si="37"/>
        <v/>
      </c>
      <c r="L103" s="87" t="str">
        <f t="shared" si="38"/>
        <v/>
      </c>
      <c r="N103" s="86" t="str">
        <f t="shared" si="39"/>
        <v/>
      </c>
      <c r="O103" s="86" t="str">
        <f t="shared" si="39"/>
        <v/>
      </c>
      <c r="P103" s="87" t="str">
        <f t="shared" si="46"/>
        <v/>
      </c>
      <c r="Q103" s="196" t="str">
        <f t="shared" si="49"/>
        <v/>
      </c>
      <c r="R103" s="87" t="str">
        <f t="shared" si="21"/>
        <v/>
      </c>
      <c r="S103" s="196" t="str">
        <f t="shared" si="40"/>
        <v/>
      </c>
      <c r="T103" s="87" t="str">
        <f t="shared" si="41"/>
        <v/>
      </c>
      <c r="V103" s="196" t="str">
        <f t="shared" si="42"/>
        <v/>
      </c>
      <c r="W103" s="196" t="str">
        <f t="shared" si="47"/>
        <v/>
      </c>
      <c r="Y103" s="90"/>
    </row>
    <row r="104" spans="1:25" x14ac:dyDescent="0.2">
      <c r="A104" s="91" t="str">
        <f t="shared" si="43"/>
        <v/>
      </c>
      <c r="B104" s="84" t="str">
        <f t="shared" si="48"/>
        <v/>
      </c>
      <c r="C104" s="84" t="str">
        <f t="shared" si="44"/>
        <v/>
      </c>
      <c r="D104" s="85"/>
      <c r="E104" s="86" t="str">
        <f t="shared" si="50"/>
        <v/>
      </c>
      <c r="F104" s="86" t="str">
        <f t="shared" ref="F104:F167" si="52">IF(E104=0,"",IFERROR(E104+B$12,""))</f>
        <v/>
      </c>
      <c r="G104" s="86" t="str">
        <f t="shared" ref="G104:G167" si="53">IF(F104&lt;=B$16,B$16,F104)</f>
        <v/>
      </c>
      <c r="H104" s="87" t="str">
        <f t="shared" si="45"/>
        <v/>
      </c>
      <c r="I104" s="87" t="str">
        <f t="shared" si="51"/>
        <v/>
      </c>
      <c r="J104" s="87" t="str">
        <f t="shared" si="36"/>
        <v/>
      </c>
      <c r="K104" s="196" t="str">
        <f t="shared" si="37"/>
        <v/>
      </c>
      <c r="L104" s="87" t="str">
        <f t="shared" si="38"/>
        <v/>
      </c>
      <c r="N104" s="86" t="str">
        <f t="shared" si="39"/>
        <v/>
      </c>
      <c r="O104" s="86" t="str">
        <f t="shared" si="39"/>
        <v/>
      </c>
      <c r="P104" s="87" t="str">
        <f t="shared" si="46"/>
        <v/>
      </c>
      <c r="Q104" s="196" t="str">
        <f t="shared" si="49"/>
        <v/>
      </c>
      <c r="R104" s="87" t="str">
        <f t="shared" si="21"/>
        <v/>
      </c>
      <c r="S104" s="196" t="str">
        <f t="shared" si="40"/>
        <v/>
      </c>
      <c r="T104" s="87" t="str">
        <f t="shared" si="41"/>
        <v/>
      </c>
      <c r="V104" s="196" t="str">
        <f t="shared" si="42"/>
        <v/>
      </c>
      <c r="W104" s="196" t="str">
        <f t="shared" si="47"/>
        <v/>
      </c>
      <c r="Y104" s="90"/>
    </row>
    <row r="105" spans="1:25" x14ac:dyDescent="0.2">
      <c r="A105" s="91" t="str">
        <f t="shared" si="43"/>
        <v/>
      </c>
      <c r="B105" s="84" t="str">
        <f t="shared" si="48"/>
        <v/>
      </c>
      <c r="C105" s="84" t="str">
        <f t="shared" si="44"/>
        <v/>
      </c>
      <c r="D105" s="85"/>
      <c r="E105" s="86" t="str">
        <f t="shared" si="50"/>
        <v/>
      </c>
      <c r="F105" s="86" t="str">
        <f t="shared" si="52"/>
        <v/>
      </c>
      <c r="G105" s="86" t="str">
        <f t="shared" si="53"/>
        <v/>
      </c>
      <c r="H105" s="87" t="str">
        <f t="shared" si="45"/>
        <v/>
      </c>
      <c r="I105" s="87" t="str">
        <f t="shared" si="51"/>
        <v/>
      </c>
      <c r="J105" s="87" t="str">
        <f t="shared" si="36"/>
        <v/>
      </c>
      <c r="K105" s="196" t="str">
        <f t="shared" si="37"/>
        <v/>
      </c>
      <c r="L105" s="87" t="str">
        <f t="shared" si="38"/>
        <v/>
      </c>
      <c r="N105" s="86" t="str">
        <f t="shared" si="39"/>
        <v/>
      </c>
      <c r="O105" s="86" t="str">
        <f t="shared" si="39"/>
        <v/>
      </c>
      <c r="P105" s="87" t="str">
        <f t="shared" si="46"/>
        <v/>
      </c>
      <c r="Q105" s="196" t="str">
        <f t="shared" si="49"/>
        <v/>
      </c>
      <c r="R105" s="87" t="str">
        <f t="shared" ref="R105:R168" si="54">IFERROR(P105*O105%/12,"")</f>
        <v/>
      </c>
      <c r="S105" s="196" t="str">
        <f t="shared" si="40"/>
        <v/>
      </c>
      <c r="T105" s="87" t="str">
        <f t="shared" si="41"/>
        <v/>
      </c>
      <c r="V105" s="196" t="str">
        <f t="shared" si="42"/>
        <v/>
      </c>
      <c r="W105" s="196" t="str">
        <f t="shared" si="47"/>
        <v/>
      </c>
      <c r="Y105" s="90"/>
    </row>
    <row r="106" spans="1:25" x14ac:dyDescent="0.2">
      <c r="A106" s="91" t="str">
        <f t="shared" si="43"/>
        <v/>
      </c>
      <c r="B106" s="84" t="str">
        <f t="shared" si="48"/>
        <v/>
      </c>
      <c r="C106" s="84" t="str">
        <f t="shared" si="44"/>
        <v/>
      </c>
      <c r="D106" s="85"/>
      <c r="E106" s="198" t="str">
        <f>IF($B$17=12,E105,IF(A106="","",IF(C106="","",VLOOKUP(EDATE(A106,-B$15),euribor!A:B,2,0))))</f>
        <v/>
      </c>
      <c r="F106" s="86" t="str">
        <f t="shared" si="52"/>
        <v/>
      </c>
      <c r="G106" s="86" t="str">
        <f t="shared" si="53"/>
        <v/>
      </c>
      <c r="H106" s="87" t="str">
        <f t="shared" si="45"/>
        <v/>
      </c>
      <c r="I106" s="202" t="str">
        <f>IF(A106="","",IFERROR(PMT(G106%/12,C106,-H106),""))</f>
        <v/>
      </c>
      <c r="J106" s="87" t="str">
        <f t="shared" si="36"/>
        <v/>
      </c>
      <c r="K106" s="196" t="str">
        <f t="shared" si="37"/>
        <v/>
      </c>
      <c r="L106" s="87" t="str">
        <f t="shared" si="38"/>
        <v/>
      </c>
      <c r="N106" s="86" t="str">
        <f t="shared" si="39"/>
        <v/>
      </c>
      <c r="O106" s="86" t="str">
        <f t="shared" si="39"/>
        <v/>
      </c>
      <c r="P106" s="87" t="str">
        <f t="shared" si="46"/>
        <v/>
      </c>
      <c r="Q106" s="203" t="str">
        <f>IF(A106="","",IFERROR(PMT(O106%/12,C106,-P106),""))</f>
        <v/>
      </c>
      <c r="R106" s="87" t="str">
        <f t="shared" si="54"/>
        <v/>
      </c>
      <c r="S106" s="196" t="str">
        <f t="shared" si="40"/>
        <v/>
      </c>
      <c r="T106" s="87" t="str">
        <f t="shared" si="41"/>
        <v/>
      </c>
      <c r="V106" s="196" t="str">
        <f t="shared" si="42"/>
        <v/>
      </c>
      <c r="W106" s="196" t="str">
        <f t="shared" si="47"/>
        <v/>
      </c>
      <c r="Y106" s="90"/>
    </row>
    <row r="107" spans="1:25" x14ac:dyDescent="0.2">
      <c r="A107" s="91" t="str">
        <f t="shared" si="43"/>
        <v/>
      </c>
      <c r="B107" s="84" t="str">
        <f t="shared" si="48"/>
        <v/>
      </c>
      <c r="C107" s="84" t="str">
        <f t="shared" si="44"/>
        <v/>
      </c>
      <c r="D107" s="85"/>
      <c r="E107" s="86" t="str">
        <f t="shared" si="50"/>
        <v/>
      </c>
      <c r="F107" s="86" t="str">
        <f t="shared" si="52"/>
        <v/>
      </c>
      <c r="G107" s="86" t="str">
        <f t="shared" si="53"/>
        <v/>
      </c>
      <c r="H107" s="87" t="str">
        <f t="shared" si="45"/>
        <v/>
      </c>
      <c r="I107" s="87" t="str">
        <f t="shared" si="51"/>
        <v/>
      </c>
      <c r="J107" s="87" t="str">
        <f t="shared" si="36"/>
        <v/>
      </c>
      <c r="K107" s="196" t="str">
        <f t="shared" si="37"/>
        <v/>
      </c>
      <c r="L107" s="87" t="str">
        <f t="shared" si="38"/>
        <v/>
      </c>
      <c r="N107" s="86" t="str">
        <f t="shared" si="39"/>
        <v/>
      </c>
      <c r="O107" s="86" t="str">
        <f t="shared" si="39"/>
        <v/>
      </c>
      <c r="P107" s="87" t="str">
        <f t="shared" si="46"/>
        <v/>
      </c>
      <c r="Q107" s="196" t="str">
        <f t="shared" si="49"/>
        <v/>
      </c>
      <c r="R107" s="87" t="str">
        <f t="shared" si="54"/>
        <v/>
      </c>
      <c r="S107" s="196" t="str">
        <f t="shared" si="40"/>
        <v/>
      </c>
      <c r="T107" s="87" t="str">
        <f t="shared" si="41"/>
        <v/>
      </c>
      <c r="V107" s="196" t="str">
        <f t="shared" si="42"/>
        <v/>
      </c>
      <c r="W107" s="196" t="str">
        <f t="shared" si="47"/>
        <v/>
      </c>
      <c r="Y107" s="90"/>
    </row>
    <row r="108" spans="1:25" x14ac:dyDescent="0.2">
      <c r="A108" s="91" t="str">
        <f t="shared" si="43"/>
        <v/>
      </c>
      <c r="B108" s="84" t="str">
        <f t="shared" si="48"/>
        <v/>
      </c>
      <c r="C108" s="84" t="str">
        <f t="shared" si="44"/>
        <v/>
      </c>
      <c r="D108" s="85"/>
      <c r="E108" s="86" t="str">
        <f t="shared" si="50"/>
        <v/>
      </c>
      <c r="F108" s="86" t="str">
        <f t="shared" si="52"/>
        <v/>
      </c>
      <c r="G108" s="86" t="str">
        <f t="shared" si="53"/>
        <v/>
      </c>
      <c r="H108" s="87" t="str">
        <f t="shared" si="45"/>
        <v/>
      </c>
      <c r="I108" s="87" t="str">
        <f t="shared" si="51"/>
        <v/>
      </c>
      <c r="J108" s="87" t="str">
        <f t="shared" si="36"/>
        <v/>
      </c>
      <c r="K108" s="196" t="str">
        <f t="shared" si="37"/>
        <v/>
      </c>
      <c r="L108" s="87" t="str">
        <f t="shared" si="38"/>
        <v/>
      </c>
      <c r="N108" s="86" t="str">
        <f t="shared" si="39"/>
        <v/>
      </c>
      <c r="O108" s="86" t="str">
        <f t="shared" si="39"/>
        <v/>
      </c>
      <c r="P108" s="87" t="str">
        <f t="shared" si="46"/>
        <v/>
      </c>
      <c r="Q108" s="196" t="str">
        <f t="shared" si="49"/>
        <v/>
      </c>
      <c r="R108" s="87" t="str">
        <f t="shared" si="54"/>
        <v/>
      </c>
      <c r="S108" s="196" t="str">
        <f t="shared" si="40"/>
        <v/>
      </c>
      <c r="T108" s="87" t="str">
        <f t="shared" si="41"/>
        <v/>
      </c>
      <c r="V108" s="196" t="str">
        <f t="shared" si="42"/>
        <v/>
      </c>
      <c r="W108" s="196" t="str">
        <f t="shared" si="47"/>
        <v/>
      </c>
      <c r="Y108" s="90"/>
    </row>
    <row r="109" spans="1:25" x14ac:dyDescent="0.2">
      <c r="A109" s="91" t="str">
        <f t="shared" si="43"/>
        <v/>
      </c>
      <c r="B109" s="84" t="str">
        <f t="shared" si="48"/>
        <v/>
      </c>
      <c r="C109" s="84" t="str">
        <f t="shared" si="44"/>
        <v/>
      </c>
      <c r="D109" s="85"/>
      <c r="E109" s="86" t="str">
        <f t="shared" si="50"/>
        <v/>
      </c>
      <c r="F109" s="86" t="str">
        <f t="shared" si="52"/>
        <v/>
      </c>
      <c r="G109" s="86" t="str">
        <f t="shared" si="53"/>
        <v/>
      </c>
      <c r="H109" s="87" t="str">
        <f t="shared" si="45"/>
        <v/>
      </c>
      <c r="I109" s="87" t="str">
        <f t="shared" si="51"/>
        <v/>
      </c>
      <c r="J109" s="87" t="str">
        <f t="shared" si="36"/>
        <v/>
      </c>
      <c r="K109" s="196" t="str">
        <f t="shared" si="37"/>
        <v/>
      </c>
      <c r="L109" s="87" t="str">
        <f t="shared" si="38"/>
        <v/>
      </c>
      <c r="N109" s="86" t="str">
        <f t="shared" si="39"/>
        <v/>
      </c>
      <c r="O109" s="86" t="str">
        <f t="shared" si="39"/>
        <v/>
      </c>
      <c r="P109" s="87" t="str">
        <f t="shared" si="46"/>
        <v/>
      </c>
      <c r="Q109" s="196" t="str">
        <f t="shared" si="49"/>
        <v/>
      </c>
      <c r="R109" s="87" t="str">
        <f t="shared" si="54"/>
        <v/>
      </c>
      <c r="S109" s="196" t="str">
        <f t="shared" si="40"/>
        <v/>
      </c>
      <c r="T109" s="87" t="str">
        <f t="shared" si="41"/>
        <v/>
      </c>
      <c r="V109" s="196" t="str">
        <f t="shared" si="42"/>
        <v/>
      </c>
      <c r="W109" s="196" t="str">
        <f t="shared" si="47"/>
        <v/>
      </c>
      <c r="Y109" s="90"/>
    </row>
    <row r="110" spans="1:25" x14ac:dyDescent="0.2">
      <c r="A110" s="91" t="str">
        <f t="shared" si="43"/>
        <v/>
      </c>
      <c r="B110" s="84" t="str">
        <f t="shared" si="48"/>
        <v/>
      </c>
      <c r="C110" s="84" t="str">
        <f t="shared" si="44"/>
        <v/>
      </c>
      <c r="D110" s="85"/>
      <c r="E110" s="86" t="str">
        <f t="shared" si="50"/>
        <v/>
      </c>
      <c r="F110" s="86" t="str">
        <f t="shared" si="52"/>
        <v/>
      </c>
      <c r="G110" s="86" t="str">
        <f t="shared" si="53"/>
        <v/>
      </c>
      <c r="H110" s="87" t="str">
        <f t="shared" si="45"/>
        <v/>
      </c>
      <c r="I110" s="87" t="str">
        <f t="shared" si="51"/>
        <v/>
      </c>
      <c r="J110" s="87" t="str">
        <f t="shared" si="36"/>
        <v/>
      </c>
      <c r="K110" s="196" t="str">
        <f t="shared" si="37"/>
        <v/>
      </c>
      <c r="L110" s="87" t="str">
        <f t="shared" si="38"/>
        <v/>
      </c>
      <c r="N110" s="86" t="str">
        <f t="shared" si="39"/>
        <v/>
      </c>
      <c r="O110" s="86" t="str">
        <f t="shared" si="39"/>
        <v/>
      </c>
      <c r="P110" s="87" t="str">
        <f t="shared" si="46"/>
        <v/>
      </c>
      <c r="Q110" s="196" t="str">
        <f t="shared" si="49"/>
        <v/>
      </c>
      <c r="R110" s="87" t="str">
        <f t="shared" si="54"/>
        <v/>
      </c>
      <c r="S110" s="196" t="str">
        <f t="shared" si="40"/>
        <v/>
      </c>
      <c r="T110" s="87" t="str">
        <f t="shared" si="41"/>
        <v/>
      </c>
      <c r="V110" s="196" t="str">
        <f t="shared" si="42"/>
        <v/>
      </c>
      <c r="W110" s="196" t="str">
        <f t="shared" si="47"/>
        <v/>
      </c>
      <c r="Y110" s="90"/>
    </row>
    <row r="111" spans="1:25" x14ac:dyDescent="0.2">
      <c r="A111" s="91" t="str">
        <f t="shared" si="43"/>
        <v/>
      </c>
      <c r="B111" s="84" t="str">
        <f t="shared" si="48"/>
        <v/>
      </c>
      <c r="C111" s="84" t="str">
        <f t="shared" si="44"/>
        <v/>
      </c>
      <c r="D111" s="85"/>
      <c r="E111" s="86" t="str">
        <f t="shared" si="50"/>
        <v/>
      </c>
      <c r="F111" s="86" t="str">
        <f t="shared" si="52"/>
        <v/>
      </c>
      <c r="G111" s="86" t="str">
        <f t="shared" si="53"/>
        <v/>
      </c>
      <c r="H111" s="87" t="str">
        <f t="shared" si="45"/>
        <v/>
      </c>
      <c r="I111" s="87" t="str">
        <f t="shared" si="51"/>
        <v/>
      </c>
      <c r="J111" s="87" t="str">
        <f t="shared" si="36"/>
        <v/>
      </c>
      <c r="K111" s="196" t="str">
        <f t="shared" si="37"/>
        <v/>
      </c>
      <c r="L111" s="87" t="str">
        <f t="shared" si="38"/>
        <v/>
      </c>
      <c r="N111" s="86" t="str">
        <f t="shared" si="39"/>
        <v/>
      </c>
      <c r="O111" s="86" t="str">
        <f t="shared" si="39"/>
        <v/>
      </c>
      <c r="P111" s="87" t="str">
        <f t="shared" si="46"/>
        <v/>
      </c>
      <c r="Q111" s="196" t="str">
        <f t="shared" si="49"/>
        <v/>
      </c>
      <c r="R111" s="87" t="str">
        <f t="shared" si="54"/>
        <v/>
      </c>
      <c r="S111" s="196" t="str">
        <f t="shared" si="40"/>
        <v/>
      </c>
      <c r="T111" s="87" t="str">
        <f t="shared" si="41"/>
        <v/>
      </c>
      <c r="V111" s="196" t="str">
        <f t="shared" si="42"/>
        <v/>
      </c>
      <c r="W111" s="196" t="str">
        <f t="shared" si="47"/>
        <v/>
      </c>
      <c r="Y111" s="90"/>
    </row>
    <row r="112" spans="1:25" x14ac:dyDescent="0.2">
      <c r="A112" s="91" t="str">
        <f t="shared" si="43"/>
        <v/>
      </c>
      <c r="B112" s="84" t="str">
        <f t="shared" si="48"/>
        <v/>
      </c>
      <c r="C112" s="84" t="str">
        <f t="shared" si="44"/>
        <v/>
      </c>
      <c r="D112" s="85"/>
      <c r="E112" s="194" t="str">
        <f>IF(A112="","",IF(C112="","",VLOOKUP(EDATE(A112,-B$15),euribor!A:B,2,0)))</f>
        <v/>
      </c>
      <c r="F112" s="86" t="str">
        <f t="shared" si="52"/>
        <v/>
      </c>
      <c r="G112" s="86" t="str">
        <f t="shared" si="53"/>
        <v/>
      </c>
      <c r="H112" s="87" t="str">
        <f t="shared" si="45"/>
        <v/>
      </c>
      <c r="I112" s="202" t="str">
        <f>IF(A112="","",IFERROR(PMT(G112%/12,C112,-H112),""))</f>
        <v/>
      </c>
      <c r="J112" s="87" t="str">
        <f t="shared" si="36"/>
        <v/>
      </c>
      <c r="K112" s="196" t="str">
        <f t="shared" si="37"/>
        <v/>
      </c>
      <c r="L112" s="87" t="str">
        <f t="shared" si="38"/>
        <v/>
      </c>
      <c r="N112" s="86" t="str">
        <f t="shared" si="39"/>
        <v/>
      </c>
      <c r="O112" s="86" t="str">
        <f t="shared" si="39"/>
        <v/>
      </c>
      <c r="P112" s="87" t="str">
        <f t="shared" si="46"/>
        <v/>
      </c>
      <c r="Q112" s="203" t="str">
        <f>IF(A112="","",IFERROR(PMT(O112%/12,C112,-P112),""))</f>
        <v/>
      </c>
      <c r="R112" s="87" t="str">
        <f t="shared" si="54"/>
        <v/>
      </c>
      <c r="S112" s="196" t="str">
        <f t="shared" si="40"/>
        <v/>
      </c>
      <c r="T112" s="87" t="str">
        <f t="shared" si="41"/>
        <v/>
      </c>
      <c r="V112" s="196" t="str">
        <f t="shared" si="42"/>
        <v/>
      </c>
      <c r="W112" s="196" t="str">
        <f t="shared" si="47"/>
        <v/>
      </c>
      <c r="Y112" s="90"/>
    </row>
    <row r="113" spans="1:25" x14ac:dyDescent="0.2">
      <c r="A113" s="91" t="str">
        <f t="shared" si="43"/>
        <v/>
      </c>
      <c r="B113" s="84" t="str">
        <f t="shared" si="48"/>
        <v/>
      </c>
      <c r="C113" s="84" t="str">
        <f t="shared" si="44"/>
        <v/>
      </c>
      <c r="D113" s="85"/>
      <c r="E113" s="86" t="str">
        <f>IF(A113="","",E112)</f>
        <v/>
      </c>
      <c r="F113" s="86" t="str">
        <f t="shared" si="52"/>
        <v/>
      </c>
      <c r="G113" s="86" t="str">
        <f t="shared" si="53"/>
        <v/>
      </c>
      <c r="H113" s="87" t="str">
        <f t="shared" si="45"/>
        <v/>
      </c>
      <c r="I113" s="87" t="str">
        <f>IF(A113="","",I112)</f>
        <v/>
      </c>
      <c r="J113" s="87" t="str">
        <f t="shared" si="36"/>
        <v/>
      </c>
      <c r="K113" s="196" t="str">
        <f t="shared" si="37"/>
        <v/>
      </c>
      <c r="L113" s="87" t="str">
        <f t="shared" si="38"/>
        <v/>
      </c>
      <c r="N113" s="86" t="str">
        <f t="shared" si="39"/>
        <v/>
      </c>
      <c r="O113" s="86" t="str">
        <f t="shared" si="39"/>
        <v/>
      </c>
      <c r="P113" s="87" t="str">
        <f t="shared" si="46"/>
        <v/>
      </c>
      <c r="Q113" s="196" t="str">
        <f t="shared" ref="Q113:Q123" si="55">IF(A113="","",Q112)</f>
        <v/>
      </c>
      <c r="R113" s="87" t="str">
        <f t="shared" si="54"/>
        <v/>
      </c>
      <c r="S113" s="196" t="str">
        <f t="shared" si="40"/>
        <v/>
      </c>
      <c r="T113" s="87" t="str">
        <f t="shared" si="41"/>
        <v/>
      </c>
      <c r="V113" s="196" t="str">
        <f t="shared" si="42"/>
        <v/>
      </c>
      <c r="W113" s="196" t="str">
        <f t="shared" si="47"/>
        <v/>
      </c>
      <c r="Y113" s="90"/>
    </row>
    <row r="114" spans="1:25" x14ac:dyDescent="0.2">
      <c r="A114" s="91" t="str">
        <f t="shared" si="43"/>
        <v/>
      </c>
      <c r="B114" s="84" t="str">
        <f t="shared" si="48"/>
        <v/>
      </c>
      <c r="C114" s="84" t="str">
        <f t="shared" si="44"/>
        <v/>
      </c>
      <c r="D114" s="85"/>
      <c r="E114" s="86" t="str">
        <f t="shared" ref="E114:E123" si="56">IF(A114="","",E113)</f>
        <v/>
      </c>
      <c r="F114" s="86" t="str">
        <f t="shared" si="52"/>
        <v/>
      </c>
      <c r="G114" s="86" t="str">
        <f t="shared" si="53"/>
        <v/>
      </c>
      <c r="H114" s="87" t="str">
        <f t="shared" si="45"/>
        <v/>
      </c>
      <c r="I114" s="87" t="str">
        <f t="shared" ref="I114:I123" si="57">IF(A114="","",I113)</f>
        <v/>
      </c>
      <c r="J114" s="87" t="str">
        <f t="shared" si="36"/>
        <v/>
      </c>
      <c r="K114" s="196" t="str">
        <f t="shared" si="37"/>
        <v/>
      </c>
      <c r="L114" s="87" t="str">
        <f t="shared" si="38"/>
        <v/>
      </c>
      <c r="N114" s="86" t="str">
        <f t="shared" si="39"/>
        <v/>
      </c>
      <c r="O114" s="86" t="str">
        <f t="shared" si="39"/>
        <v/>
      </c>
      <c r="P114" s="87" t="str">
        <f t="shared" si="46"/>
        <v/>
      </c>
      <c r="Q114" s="196" t="str">
        <f t="shared" si="55"/>
        <v/>
      </c>
      <c r="R114" s="87" t="str">
        <f t="shared" si="54"/>
        <v/>
      </c>
      <c r="S114" s="196" t="str">
        <f t="shared" si="40"/>
        <v/>
      </c>
      <c r="T114" s="87" t="str">
        <f t="shared" si="41"/>
        <v/>
      </c>
      <c r="V114" s="196" t="str">
        <f t="shared" si="42"/>
        <v/>
      </c>
      <c r="W114" s="196" t="str">
        <f t="shared" si="47"/>
        <v/>
      </c>
      <c r="Y114" s="90"/>
    </row>
    <row r="115" spans="1:25" x14ac:dyDescent="0.2">
      <c r="A115" s="91" t="str">
        <f t="shared" si="43"/>
        <v/>
      </c>
      <c r="B115" s="84" t="str">
        <f t="shared" si="48"/>
        <v/>
      </c>
      <c r="C115" s="84" t="str">
        <f t="shared" si="44"/>
        <v/>
      </c>
      <c r="D115" s="85"/>
      <c r="E115" s="86" t="str">
        <f t="shared" si="56"/>
        <v/>
      </c>
      <c r="F115" s="86" t="str">
        <f t="shared" si="52"/>
        <v/>
      </c>
      <c r="G115" s="86" t="str">
        <f t="shared" si="53"/>
        <v/>
      </c>
      <c r="H115" s="87" t="str">
        <f t="shared" si="45"/>
        <v/>
      </c>
      <c r="I115" s="87" t="str">
        <f t="shared" si="57"/>
        <v/>
      </c>
      <c r="J115" s="87" t="str">
        <f t="shared" si="36"/>
        <v/>
      </c>
      <c r="K115" s="196" t="str">
        <f t="shared" si="37"/>
        <v/>
      </c>
      <c r="L115" s="87" t="str">
        <f t="shared" si="38"/>
        <v/>
      </c>
      <c r="N115" s="86" t="str">
        <f t="shared" si="39"/>
        <v/>
      </c>
      <c r="O115" s="86" t="str">
        <f t="shared" si="39"/>
        <v/>
      </c>
      <c r="P115" s="87" t="str">
        <f t="shared" si="46"/>
        <v/>
      </c>
      <c r="Q115" s="196" t="str">
        <f t="shared" si="55"/>
        <v/>
      </c>
      <c r="R115" s="87" t="str">
        <f t="shared" si="54"/>
        <v/>
      </c>
      <c r="S115" s="196" t="str">
        <f t="shared" si="40"/>
        <v/>
      </c>
      <c r="T115" s="87" t="str">
        <f t="shared" si="41"/>
        <v/>
      </c>
      <c r="V115" s="196" t="str">
        <f t="shared" si="42"/>
        <v/>
      </c>
      <c r="W115" s="196" t="str">
        <f t="shared" si="47"/>
        <v/>
      </c>
      <c r="Y115" s="90"/>
    </row>
    <row r="116" spans="1:25" x14ac:dyDescent="0.2">
      <c r="A116" s="91" t="str">
        <f t="shared" si="43"/>
        <v/>
      </c>
      <c r="B116" s="84" t="str">
        <f t="shared" si="48"/>
        <v/>
      </c>
      <c r="C116" s="84" t="str">
        <f t="shared" si="44"/>
        <v/>
      </c>
      <c r="D116" s="85"/>
      <c r="E116" s="86" t="str">
        <f t="shared" si="56"/>
        <v/>
      </c>
      <c r="F116" s="86" t="str">
        <f t="shared" si="52"/>
        <v/>
      </c>
      <c r="G116" s="86" t="str">
        <f t="shared" si="53"/>
        <v/>
      </c>
      <c r="H116" s="87" t="str">
        <f t="shared" si="45"/>
        <v/>
      </c>
      <c r="I116" s="87" t="str">
        <f t="shared" si="57"/>
        <v/>
      </c>
      <c r="J116" s="87" t="str">
        <f t="shared" si="36"/>
        <v/>
      </c>
      <c r="K116" s="196" t="str">
        <f t="shared" si="37"/>
        <v/>
      </c>
      <c r="L116" s="87" t="str">
        <f t="shared" si="38"/>
        <v/>
      </c>
      <c r="N116" s="86" t="str">
        <f t="shared" si="39"/>
        <v/>
      </c>
      <c r="O116" s="86" t="str">
        <f t="shared" si="39"/>
        <v/>
      </c>
      <c r="P116" s="87" t="str">
        <f t="shared" si="46"/>
        <v/>
      </c>
      <c r="Q116" s="196" t="str">
        <f t="shared" si="55"/>
        <v/>
      </c>
      <c r="R116" s="87" t="str">
        <f t="shared" si="54"/>
        <v/>
      </c>
      <c r="S116" s="196" t="str">
        <f t="shared" si="40"/>
        <v/>
      </c>
      <c r="T116" s="87" t="str">
        <f t="shared" si="41"/>
        <v/>
      </c>
      <c r="V116" s="196" t="str">
        <f t="shared" si="42"/>
        <v/>
      </c>
      <c r="W116" s="196" t="str">
        <f t="shared" si="47"/>
        <v/>
      </c>
      <c r="Y116" s="90"/>
    </row>
    <row r="117" spans="1:25" x14ac:dyDescent="0.2">
      <c r="A117" s="91" t="str">
        <f t="shared" si="43"/>
        <v/>
      </c>
      <c r="B117" s="84" t="str">
        <f t="shared" si="48"/>
        <v/>
      </c>
      <c r="C117" s="84" t="str">
        <f t="shared" si="44"/>
        <v/>
      </c>
      <c r="D117" s="85"/>
      <c r="E117" s="86" t="str">
        <f t="shared" si="56"/>
        <v/>
      </c>
      <c r="F117" s="86" t="str">
        <f t="shared" si="52"/>
        <v/>
      </c>
      <c r="G117" s="86" t="str">
        <f t="shared" si="53"/>
        <v/>
      </c>
      <c r="H117" s="87" t="str">
        <f t="shared" si="45"/>
        <v/>
      </c>
      <c r="I117" s="87" t="str">
        <f t="shared" si="57"/>
        <v/>
      </c>
      <c r="J117" s="87" t="str">
        <f t="shared" si="36"/>
        <v/>
      </c>
      <c r="K117" s="196" t="str">
        <f t="shared" si="37"/>
        <v/>
      </c>
      <c r="L117" s="87" t="str">
        <f t="shared" si="38"/>
        <v/>
      </c>
      <c r="N117" s="86" t="str">
        <f t="shared" si="39"/>
        <v/>
      </c>
      <c r="O117" s="86" t="str">
        <f t="shared" si="39"/>
        <v/>
      </c>
      <c r="P117" s="87" t="str">
        <f t="shared" si="46"/>
        <v/>
      </c>
      <c r="Q117" s="196" t="str">
        <f t="shared" si="55"/>
        <v/>
      </c>
      <c r="R117" s="87" t="str">
        <f t="shared" si="54"/>
        <v/>
      </c>
      <c r="S117" s="196" t="str">
        <f t="shared" si="40"/>
        <v/>
      </c>
      <c r="T117" s="87" t="str">
        <f t="shared" si="41"/>
        <v/>
      </c>
      <c r="V117" s="196" t="str">
        <f t="shared" si="42"/>
        <v/>
      </c>
      <c r="W117" s="196" t="str">
        <f t="shared" si="47"/>
        <v/>
      </c>
      <c r="Y117" s="90"/>
    </row>
    <row r="118" spans="1:25" x14ac:dyDescent="0.2">
      <c r="A118" s="91" t="str">
        <f t="shared" si="43"/>
        <v/>
      </c>
      <c r="B118" s="84" t="str">
        <f t="shared" si="48"/>
        <v/>
      </c>
      <c r="C118" s="84" t="str">
        <f t="shared" si="44"/>
        <v/>
      </c>
      <c r="D118" s="85"/>
      <c r="E118" s="198" t="str">
        <f>IF($B$17=12,E117,IF(A118="","",IF(C118="","",VLOOKUP(EDATE(A118,-B$15),euribor!A:B,2,0))))</f>
        <v/>
      </c>
      <c r="F118" s="86" t="str">
        <f t="shared" si="52"/>
        <v/>
      </c>
      <c r="G118" s="86" t="str">
        <f t="shared" si="53"/>
        <v/>
      </c>
      <c r="H118" s="87" t="str">
        <f t="shared" si="45"/>
        <v/>
      </c>
      <c r="I118" s="202" t="str">
        <f>IF(A118="","",IFERROR(PMT(G118%/12,C118,-H118),""))</f>
        <v/>
      </c>
      <c r="J118" s="87" t="str">
        <f t="shared" si="36"/>
        <v/>
      </c>
      <c r="K118" s="196" t="str">
        <f t="shared" si="37"/>
        <v/>
      </c>
      <c r="L118" s="87" t="str">
        <f t="shared" si="38"/>
        <v/>
      </c>
      <c r="N118" s="86" t="str">
        <f t="shared" si="39"/>
        <v/>
      </c>
      <c r="O118" s="86" t="str">
        <f t="shared" si="39"/>
        <v/>
      </c>
      <c r="P118" s="87" t="str">
        <f t="shared" si="46"/>
        <v/>
      </c>
      <c r="Q118" s="203" t="str">
        <f>IF(A118="","",IFERROR(PMT(O118%/12,C118,-P118),""))</f>
        <v/>
      </c>
      <c r="R118" s="87" t="str">
        <f t="shared" si="54"/>
        <v/>
      </c>
      <c r="S118" s="196" t="str">
        <f t="shared" si="40"/>
        <v/>
      </c>
      <c r="T118" s="87" t="str">
        <f t="shared" si="41"/>
        <v/>
      </c>
      <c r="V118" s="196" t="str">
        <f t="shared" si="42"/>
        <v/>
      </c>
      <c r="W118" s="196" t="str">
        <f t="shared" si="47"/>
        <v/>
      </c>
      <c r="Y118" s="90"/>
    </row>
    <row r="119" spans="1:25" x14ac:dyDescent="0.2">
      <c r="A119" s="91" t="str">
        <f t="shared" si="43"/>
        <v/>
      </c>
      <c r="B119" s="84" t="str">
        <f t="shared" si="48"/>
        <v/>
      </c>
      <c r="C119" s="84" t="str">
        <f t="shared" si="44"/>
        <v/>
      </c>
      <c r="D119" s="85"/>
      <c r="E119" s="86" t="str">
        <f t="shared" si="56"/>
        <v/>
      </c>
      <c r="F119" s="86" t="str">
        <f t="shared" si="52"/>
        <v/>
      </c>
      <c r="G119" s="86" t="str">
        <f t="shared" si="53"/>
        <v/>
      </c>
      <c r="H119" s="87" t="str">
        <f t="shared" si="45"/>
        <v/>
      </c>
      <c r="I119" s="87" t="str">
        <f t="shared" si="57"/>
        <v/>
      </c>
      <c r="J119" s="87" t="str">
        <f t="shared" si="36"/>
        <v/>
      </c>
      <c r="K119" s="196" t="str">
        <f t="shared" si="37"/>
        <v/>
      </c>
      <c r="L119" s="87" t="str">
        <f t="shared" si="38"/>
        <v/>
      </c>
      <c r="N119" s="86" t="str">
        <f t="shared" si="39"/>
        <v/>
      </c>
      <c r="O119" s="86" t="str">
        <f t="shared" si="39"/>
        <v/>
      </c>
      <c r="P119" s="87" t="str">
        <f t="shared" si="46"/>
        <v/>
      </c>
      <c r="Q119" s="196" t="str">
        <f t="shared" si="55"/>
        <v/>
      </c>
      <c r="R119" s="87" t="str">
        <f t="shared" si="54"/>
        <v/>
      </c>
      <c r="S119" s="196" t="str">
        <f t="shared" si="40"/>
        <v/>
      </c>
      <c r="T119" s="87" t="str">
        <f t="shared" si="41"/>
        <v/>
      </c>
      <c r="V119" s="196" t="str">
        <f t="shared" si="42"/>
        <v/>
      </c>
      <c r="W119" s="196" t="str">
        <f t="shared" si="47"/>
        <v/>
      </c>
      <c r="Y119" s="90"/>
    </row>
    <row r="120" spans="1:25" x14ac:dyDescent="0.2">
      <c r="A120" s="91" t="str">
        <f t="shared" si="43"/>
        <v/>
      </c>
      <c r="B120" s="84" t="str">
        <f t="shared" si="48"/>
        <v/>
      </c>
      <c r="C120" s="84" t="str">
        <f t="shared" si="44"/>
        <v/>
      </c>
      <c r="D120" s="85"/>
      <c r="E120" s="86" t="str">
        <f t="shared" si="56"/>
        <v/>
      </c>
      <c r="F120" s="86" t="str">
        <f t="shared" si="52"/>
        <v/>
      </c>
      <c r="G120" s="86" t="str">
        <f t="shared" si="53"/>
        <v/>
      </c>
      <c r="H120" s="87" t="str">
        <f t="shared" si="45"/>
        <v/>
      </c>
      <c r="I120" s="87" t="str">
        <f t="shared" si="57"/>
        <v/>
      </c>
      <c r="J120" s="87" t="str">
        <f t="shared" si="36"/>
        <v/>
      </c>
      <c r="K120" s="196" t="str">
        <f t="shared" si="37"/>
        <v/>
      </c>
      <c r="L120" s="87" t="str">
        <f t="shared" si="38"/>
        <v/>
      </c>
      <c r="N120" s="86" t="str">
        <f t="shared" si="39"/>
        <v/>
      </c>
      <c r="O120" s="86" t="str">
        <f t="shared" si="39"/>
        <v/>
      </c>
      <c r="P120" s="87" t="str">
        <f t="shared" si="46"/>
        <v/>
      </c>
      <c r="Q120" s="196" t="str">
        <f t="shared" si="55"/>
        <v/>
      </c>
      <c r="R120" s="87" t="str">
        <f t="shared" si="54"/>
        <v/>
      </c>
      <c r="S120" s="196" t="str">
        <f t="shared" si="40"/>
        <v/>
      </c>
      <c r="T120" s="87" t="str">
        <f t="shared" si="41"/>
        <v/>
      </c>
      <c r="V120" s="196" t="str">
        <f t="shared" si="42"/>
        <v/>
      </c>
      <c r="W120" s="196" t="str">
        <f t="shared" si="47"/>
        <v/>
      </c>
      <c r="Y120" s="90"/>
    </row>
    <row r="121" spans="1:25" x14ac:dyDescent="0.2">
      <c r="A121" s="91" t="str">
        <f t="shared" si="43"/>
        <v/>
      </c>
      <c r="B121" s="84" t="str">
        <f t="shared" si="48"/>
        <v/>
      </c>
      <c r="C121" s="84" t="str">
        <f t="shared" si="44"/>
        <v/>
      </c>
      <c r="D121" s="85"/>
      <c r="E121" s="86" t="str">
        <f t="shared" si="56"/>
        <v/>
      </c>
      <c r="F121" s="86" t="str">
        <f t="shared" si="52"/>
        <v/>
      </c>
      <c r="G121" s="86" t="str">
        <f t="shared" si="53"/>
        <v/>
      </c>
      <c r="H121" s="87" t="str">
        <f t="shared" si="45"/>
        <v/>
      </c>
      <c r="I121" s="87" t="str">
        <f t="shared" si="57"/>
        <v/>
      </c>
      <c r="J121" s="87" t="str">
        <f t="shared" si="36"/>
        <v/>
      </c>
      <c r="K121" s="196" t="str">
        <f t="shared" si="37"/>
        <v/>
      </c>
      <c r="L121" s="87" t="str">
        <f t="shared" si="38"/>
        <v/>
      </c>
      <c r="N121" s="86" t="str">
        <f t="shared" si="39"/>
        <v/>
      </c>
      <c r="O121" s="86" t="str">
        <f t="shared" si="39"/>
        <v/>
      </c>
      <c r="P121" s="87" t="str">
        <f t="shared" si="46"/>
        <v/>
      </c>
      <c r="Q121" s="196" t="str">
        <f t="shared" si="55"/>
        <v/>
      </c>
      <c r="R121" s="87" t="str">
        <f t="shared" si="54"/>
        <v/>
      </c>
      <c r="S121" s="196" t="str">
        <f t="shared" si="40"/>
        <v/>
      </c>
      <c r="T121" s="87" t="str">
        <f t="shared" si="41"/>
        <v/>
      </c>
      <c r="V121" s="196" t="str">
        <f t="shared" si="42"/>
        <v/>
      </c>
      <c r="W121" s="196" t="str">
        <f t="shared" si="47"/>
        <v/>
      </c>
      <c r="Y121" s="90"/>
    </row>
    <row r="122" spans="1:25" x14ac:dyDescent="0.2">
      <c r="A122" s="91" t="str">
        <f t="shared" si="43"/>
        <v/>
      </c>
      <c r="B122" s="84" t="str">
        <f t="shared" si="48"/>
        <v/>
      </c>
      <c r="C122" s="84" t="str">
        <f t="shared" si="44"/>
        <v/>
      </c>
      <c r="D122" s="85"/>
      <c r="E122" s="86" t="str">
        <f t="shared" si="56"/>
        <v/>
      </c>
      <c r="F122" s="86" t="str">
        <f t="shared" si="52"/>
        <v/>
      </c>
      <c r="G122" s="86" t="str">
        <f t="shared" si="53"/>
        <v/>
      </c>
      <c r="H122" s="87" t="str">
        <f t="shared" si="45"/>
        <v/>
      </c>
      <c r="I122" s="87" t="str">
        <f t="shared" si="57"/>
        <v/>
      </c>
      <c r="J122" s="87" t="str">
        <f t="shared" si="36"/>
        <v/>
      </c>
      <c r="K122" s="196" t="str">
        <f t="shared" si="37"/>
        <v/>
      </c>
      <c r="L122" s="87" t="str">
        <f t="shared" si="38"/>
        <v/>
      </c>
      <c r="N122" s="86" t="str">
        <f t="shared" si="39"/>
        <v/>
      </c>
      <c r="O122" s="86" t="str">
        <f t="shared" si="39"/>
        <v/>
      </c>
      <c r="P122" s="87" t="str">
        <f t="shared" si="46"/>
        <v/>
      </c>
      <c r="Q122" s="196" t="str">
        <f t="shared" si="55"/>
        <v/>
      </c>
      <c r="R122" s="87" t="str">
        <f t="shared" si="54"/>
        <v/>
      </c>
      <c r="S122" s="196" t="str">
        <f t="shared" si="40"/>
        <v/>
      </c>
      <c r="T122" s="87" t="str">
        <f t="shared" si="41"/>
        <v/>
      </c>
      <c r="V122" s="196" t="str">
        <f t="shared" si="42"/>
        <v/>
      </c>
      <c r="W122" s="196" t="str">
        <f t="shared" si="47"/>
        <v/>
      </c>
      <c r="Y122" s="90"/>
    </row>
    <row r="123" spans="1:25" x14ac:dyDescent="0.2">
      <c r="A123" s="91" t="str">
        <f t="shared" si="43"/>
        <v/>
      </c>
      <c r="B123" s="84" t="str">
        <f t="shared" si="48"/>
        <v/>
      </c>
      <c r="C123" s="84" t="str">
        <f t="shared" si="44"/>
        <v/>
      </c>
      <c r="D123" s="85"/>
      <c r="E123" s="86" t="str">
        <f t="shared" si="56"/>
        <v/>
      </c>
      <c r="F123" s="86" t="str">
        <f t="shared" si="52"/>
        <v/>
      </c>
      <c r="G123" s="86" t="str">
        <f t="shared" si="53"/>
        <v/>
      </c>
      <c r="H123" s="87" t="str">
        <f t="shared" si="45"/>
        <v/>
      </c>
      <c r="I123" s="87" t="str">
        <f t="shared" si="57"/>
        <v/>
      </c>
      <c r="J123" s="87" t="str">
        <f t="shared" si="36"/>
        <v/>
      </c>
      <c r="K123" s="196" t="str">
        <f t="shared" si="37"/>
        <v/>
      </c>
      <c r="L123" s="87" t="str">
        <f t="shared" si="38"/>
        <v/>
      </c>
      <c r="N123" s="86" t="str">
        <f t="shared" si="39"/>
        <v/>
      </c>
      <c r="O123" s="86" t="str">
        <f t="shared" si="39"/>
        <v/>
      </c>
      <c r="P123" s="87" t="str">
        <f t="shared" si="46"/>
        <v/>
      </c>
      <c r="Q123" s="196" t="str">
        <f t="shared" si="55"/>
        <v/>
      </c>
      <c r="R123" s="87" t="str">
        <f t="shared" si="54"/>
        <v/>
      </c>
      <c r="S123" s="196" t="str">
        <f t="shared" si="40"/>
        <v/>
      </c>
      <c r="T123" s="87" t="str">
        <f t="shared" si="41"/>
        <v/>
      </c>
      <c r="V123" s="196" t="str">
        <f t="shared" si="42"/>
        <v/>
      </c>
      <c r="W123" s="196" t="str">
        <f t="shared" si="47"/>
        <v/>
      </c>
      <c r="Y123" s="90"/>
    </row>
    <row r="124" spans="1:25" x14ac:dyDescent="0.2">
      <c r="A124" s="91" t="str">
        <f t="shared" si="43"/>
        <v/>
      </c>
      <c r="B124" s="84" t="str">
        <f t="shared" si="48"/>
        <v/>
      </c>
      <c r="C124" s="84" t="str">
        <f t="shared" si="44"/>
        <v/>
      </c>
      <c r="D124" s="85"/>
      <c r="E124" s="194" t="str">
        <f>IF(A124="","",IF(C124="","",VLOOKUP(EDATE(A124,-B$15),euribor!A:B,2,0)))</f>
        <v/>
      </c>
      <c r="F124" s="86" t="str">
        <f t="shared" si="52"/>
        <v/>
      </c>
      <c r="G124" s="86" t="str">
        <f t="shared" si="53"/>
        <v/>
      </c>
      <c r="H124" s="87" t="str">
        <f t="shared" si="45"/>
        <v/>
      </c>
      <c r="I124" s="202" t="str">
        <f>IF(A124="","",IFERROR(PMT(G124%/12,C124,-H124),""))</f>
        <v/>
      </c>
      <c r="J124" s="87" t="str">
        <f t="shared" si="36"/>
        <v/>
      </c>
      <c r="K124" s="196" t="str">
        <f t="shared" si="37"/>
        <v/>
      </c>
      <c r="L124" s="87" t="str">
        <f t="shared" si="38"/>
        <v/>
      </c>
      <c r="N124" s="86" t="str">
        <f t="shared" si="39"/>
        <v/>
      </c>
      <c r="O124" s="86" t="str">
        <f t="shared" si="39"/>
        <v/>
      </c>
      <c r="P124" s="87" t="str">
        <f t="shared" si="46"/>
        <v/>
      </c>
      <c r="Q124" s="203" t="str">
        <f>IF(A124="","",IFERROR(PMT(O124%/12,C124,-P124),""))</f>
        <v/>
      </c>
      <c r="R124" s="87" t="str">
        <f t="shared" si="54"/>
        <v/>
      </c>
      <c r="S124" s="196" t="str">
        <f t="shared" si="40"/>
        <v/>
      </c>
      <c r="T124" s="87" t="str">
        <f t="shared" si="41"/>
        <v/>
      </c>
      <c r="V124" s="196" t="str">
        <f t="shared" si="42"/>
        <v/>
      </c>
      <c r="W124" s="196" t="str">
        <f t="shared" si="47"/>
        <v/>
      </c>
      <c r="Y124" s="90"/>
    </row>
    <row r="125" spans="1:25" x14ac:dyDescent="0.2">
      <c r="A125" s="91" t="str">
        <f t="shared" si="43"/>
        <v/>
      </c>
      <c r="B125" s="84" t="str">
        <f t="shared" si="48"/>
        <v/>
      </c>
      <c r="C125" s="84" t="str">
        <f t="shared" si="44"/>
        <v/>
      </c>
      <c r="D125" s="85"/>
      <c r="E125" s="86" t="str">
        <f>IF(A125="","",E124)</f>
        <v/>
      </c>
      <c r="F125" s="86" t="str">
        <f t="shared" si="52"/>
        <v/>
      </c>
      <c r="G125" s="86" t="str">
        <f t="shared" si="53"/>
        <v/>
      </c>
      <c r="H125" s="87" t="str">
        <f t="shared" si="45"/>
        <v/>
      </c>
      <c r="I125" s="87" t="str">
        <f>IF(A125="","",I124)</f>
        <v/>
      </c>
      <c r="J125" s="87" t="str">
        <f t="shared" si="36"/>
        <v/>
      </c>
      <c r="K125" s="196" t="str">
        <f t="shared" si="37"/>
        <v/>
      </c>
      <c r="L125" s="87" t="str">
        <f t="shared" si="38"/>
        <v/>
      </c>
      <c r="N125" s="86" t="str">
        <f t="shared" si="39"/>
        <v/>
      </c>
      <c r="O125" s="86" t="str">
        <f t="shared" si="39"/>
        <v/>
      </c>
      <c r="P125" s="87" t="str">
        <f t="shared" si="46"/>
        <v/>
      </c>
      <c r="Q125" s="196" t="str">
        <f t="shared" ref="Q125:Q135" si="58">IF(A125="","",Q124)</f>
        <v/>
      </c>
      <c r="R125" s="87" t="str">
        <f t="shared" si="54"/>
        <v/>
      </c>
      <c r="S125" s="196" t="str">
        <f t="shared" si="40"/>
        <v/>
      </c>
      <c r="T125" s="87" t="str">
        <f t="shared" si="41"/>
        <v/>
      </c>
      <c r="V125" s="196" t="str">
        <f t="shared" si="42"/>
        <v/>
      </c>
      <c r="W125" s="196" t="str">
        <f t="shared" si="47"/>
        <v/>
      </c>
      <c r="Y125" s="90"/>
    </row>
    <row r="126" spans="1:25" x14ac:dyDescent="0.2">
      <c r="A126" s="91" t="str">
        <f t="shared" si="43"/>
        <v/>
      </c>
      <c r="B126" s="84" t="str">
        <f t="shared" si="48"/>
        <v/>
      </c>
      <c r="C126" s="84" t="str">
        <f t="shared" si="44"/>
        <v/>
      </c>
      <c r="D126" s="85"/>
      <c r="E126" s="86" t="str">
        <f t="shared" ref="E126:E135" si="59">IF(A126="","",E125)</f>
        <v/>
      </c>
      <c r="F126" s="86" t="str">
        <f t="shared" si="52"/>
        <v/>
      </c>
      <c r="G126" s="86" t="str">
        <f t="shared" si="53"/>
        <v/>
      </c>
      <c r="H126" s="87" t="str">
        <f t="shared" si="45"/>
        <v/>
      </c>
      <c r="I126" s="87" t="str">
        <f t="shared" ref="I126:I135" si="60">IF(A126="","",I125)</f>
        <v/>
      </c>
      <c r="J126" s="87" t="str">
        <f t="shared" si="36"/>
        <v/>
      </c>
      <c r="K126" s="196" t="str">
        <f t="shared" si="37"/>
        <v/>
      </c>
      <c r="L126" s="87" t="str">
        <f t="shared" si="38"/>
        <v/>
      </c>
      <c r="N126" s="86" t="str">
        <f t="shared" si="39"/>
        <v/>
      </c>
      <c r="O126" s="86" t="str">
        <f t="shared" si="39"/>
        <v/>
      </c>
      <c r="P126" s="87" t="str">
        <f t="shared" si="46"/>
        <v/>
      </c>
      <c r="Q126" s="196" t="str">
        <f t="shared" si="58"/>
        <v/>
      </c>
      <c r="R126" s="87" t="str">
        <f t="shared" si="54"/>
        <v/>
      </c>
      <c r="S126" s="196" t="str">
        <f t="shared" si="40"/>
        <v/>
      </c>
      <c r="T126" s="87" t="str">
        <f t="shared" si="41"/>
        <v/>
      </c>
      <c r="V126" s="196" t="str">
        <f t="shared" si="42"/>
        <v/>
      </c>
      <c r="W126" s="196" t="str">
        <f t="shared" si="47"/>
        <v/>
      </c>
      <c r="Y126" s="90"/>
    </row>
    <row r="127" spans="1:25" x14ac:dyDescent="0.2">
      <c r="A127" s="91" t="str">
        <f t="shared" si="43"/>
        <v/>
      </c>
      <c r="B127" s="84" t="str">
        <f t="shared" si="48"/>
        <v/>
      </c>
      <c r="C127" s="84" t="str">
        <f t="shared" si="44"/>
        <v/>
      </c>
      <c r="D127" s="85"/>
      <c r="E127" s="86" t="str">
        <f t="shared" si="59"/>
        <v/>
      </c>
      <c r="F127" s="86" t="str">
        <f t="shared" si="52"/>
        <v/>
      </c>
      <c r="G127" s="86" t="str">
        <f t="shared" si="53"/>
        <v/>
      </c>
      <c r="H127" s="87" t="str">
        <f t="shared" si="45"/>
        <v/>
      </c>
      <c r="I127" s="87" t="str">
        <f t="shared" si="60"/>
        <v/>
      </c>
      <c r="J127" s="87" t="str">
        <f t="shared" si="36"/>
        <v/>
      </c>
      <c r="K127" s="196" t="str">
        <f t="shared" si="37"/>
        <v/>
      </c>
      <c r="L127" s="87" t="str">
        <f t="shared" si="38"/>
        <v/>
      </c>
      <c r="N127" s="86" t="str">
        <f t="shared" si="39"/>
        <v/>
      </c>
      <c r="O127" s="86" t="str">
        <f t="shared" si="39"/>
        <v/>
      </c>
      <c r="P127" s="87" t="str">
        <f t="shared" si="46"/>
        <v/>
      </c>
      <c r="Q127" s="196" t="str">
        <f t="shared" si="58"/>
        <v/>
      </c>
      <c r="R127" s="87" t="str">
        <f t="shared" si="54"/>
        <v/>
      </c>
      <c r="S127" s="196" t="str">
        <f t="shared" si="40"/>
        <v/>
      </c>
      <c r="T127" s="87" t="str">
        <f t="shared" si="41"/>
        <v/>
      </c>
      <c r="V127" s="196" t="str">
        <f t="shared" si="42"/>
        <v/>
      </c>
      <c r="W127" s="196" t="str">
        <f t="shared" si="47"/>
        <v/>
      </c>
      <c r="Y127" s="90"/>
    </row>
    <row r="128" spans="1:25" x14ac:dyDescent="0.2">
      <c r="A128" s="91" t="str">
        <f t="shared" si="43"/>
        <v/>
      </c>
      <c r="B128" s="84" t="str">
        <f t="shared" si="48"/>
        <v/>
      </c>
      <c r="C128" s="84" t="str">
        <f t="shared" si="44"/>
        <v/>
      </c>
      <c r="D128" s="85"/>
      <c r="E128" s="86" t="str">
        <f t="shared" si="59"/>
        <v/>
      </c>
      <c r="F128" s="86" t="str">
        <f t="shared" si="52"/>
        <v/>
      </c>
      <c r="G128" s="86" t="str">
        <f t="shared" si="53"/>
        <v/>
      </c>
      <c r="H128" s="87" t="str">
        <f t="shared" si="45"/>
        <v/>
      </c>
      <c r="I128" s="87" t="str">
        <f t="shared" si="60"/>
        <v/>
      </c>
      <c r="J128" s="87" t="str">
        <f t="shared" si="36"/>
        <v/>
      </c>
      <c r="K128" s="196" t="str">
        <f t="shared" si="37"/>
        <v/>
      </c>
      <c r="L128" s="87" t="str">
        <f t="shared" si="38"/>
        <v/>
      </c>
      <c r="N128" s="86" t="str">
        <f t="shared" si="39"/>
        <v/>
      </c>
      <c r="O128" s="86" t="str">
        <f t="shared" si="39"/>
        <v/>
      </c>
      <c r="P128" s="87" t="str">
        <f t="shared" si="46"/>
        <v/>
      </c>
      <c r="Q128" s="196" t="str">
        <f t="shared" si="58"/>
        <v/>
      </c>
      <c r="R128" s="87" t="str">
        <f t="shared" si="54"/>
        <v/>
      </c>
      <c r="S128" s="196" t="str">
        <f t="shared" si="40"/>
        <v/>
      </c>
      <c r="T128" s="87" t="str">
        <f t="shared" si="41"/>
        <v/>
      </c>
      <c r="V128" s="196" t="str">
        <f t="shared" si="42"/>
        <v/>
      </c>
      <c r="W128" s="196" t="str">
        <f t="shared" si="47"/>
        <v/>
      </c>
      <c r="Y128" s="90"/>
    </row>
    <row r="129" spans="1:25" x14ac:dyDescent="0.2">
      <c r="A129" s="91" t="str">
        <f t="shared" si="43"/>
        <v/>
      </c>
      <c r="B129" s="84" t="str">
        <f t="shared" si="48"/>
        <v/>
      </c>
      <c r="C129" s="84" t="str">
        <f t="shared" si="44"/>
        <v/>
      </c>
      <c r="D129" s="85"/>
      <c r="E129" s="86" t="str">
        <f t="shared" si="59"/>
        <v/>
      </c>
      <c r="F129" s="86" t="str">
        <f t="shared" si="52"/>
        <v/>
      </c>
      <c r="G129" s="86" t="str">
        <f t="shared" si="53"/>
        <v/>
      </c>
      <c r="H129" s="87" t="str">
        <f t="shared" si="45"/>
        <v/>
      </c>
      <c r="I129" s="87" t="str">
        <f t="shared" si="60"/>
        <v/>
      </c>
      <c r="J129" s="87" t="str">
        <f t="shared" si="36"/>
        <v/>
      </c>
      <c r="K129" s="196" t="str">
        <f t="shared" si="37"/>
        <v/>
      </c>
      <c r="L129" s="87" t="str">
        <f t="shared" si="38"/>
        <v/>
      </c>
      <c r="N129" s="86" t="str">
        <f t="shared" si="39"/>
        <v/>
      </c>
      <c r="O129" s="86" t="str">
        <f t="shared" si="39"/>
        <v/>
      </c>
      <c r="P129" s="87" t="str">
        <f t="shared" si="46"/>
        <v/>
      </c>
      <c r="Q129" s="196" t="str">
        <f t="shared" si="58"/>
        <v/>
      </c>
      <c r="R129" s="87" t="str">
        <f t="shared" si="54"/>
        <v/>
      </c>
      <c r="S129" s="196" t="str">
        <f t="shared" si="40"/>
        <v/>
      </c>
      <c r="T129" s="87" t="str">
        <f t="shared" si="41"/>
        <v/>
      </c>
      <c r="V129" s="196" t="str">
        <f t="shared" si="42"/>
        <v/>
      </c>
      <c r="W129" s="196" t="str">
        <f t="shared" si="47"/>
        <v/>
      </c>
      <c r="Y129" s="90"/>
    </row>
    <row r="130" spans="1:25" x14ac:dyDescent="0.2">
      <c r="A130" s="91" t="str">
        <f t="shared" si="43"/>
        <v/>
      </c>
      <c r="B130" s="84" t="str">
        <f t="shared" si="48"/>
        <v/>
      </c>
      <c r="C130" s="84" t="str">
        <f t="shared" si="44"/>
        <v/>
      </c>
      <c r="D130" s="85"/>
      <c r="E130" s="198" t="str">
        <f>IF($B$17=12,E129,IF(A130="","",IF(C130="","",VLOOKUP(EDATE(A130,-B$15),euribor!A:B,2,0))))</f>
        <v/>
      </c>
      <c r="F130" s="86" t="str">
        <f t="shared" si="52"/>
        <v/>
      </c>
      <c r="G130" s="86" t="str">
        <f t="shared" si="53"/>
        <v/>
      </c>
      <c r="H130" s="87" t="str">
        <f t="shared" si="45"/>
        <v/>
      </c>
      <c r="I130" s="202" t="str">
        <f>IF(A130="","",IFERROR(PMT(G130%/12,C130,-H130),""))</f>
        <v/>
      </c>
      <c r="J130" s="87" t="str">
        <f t="shared" si="36"/>
        <v/>
      </c>
      <c r="K130" s="196" t="str">
        <f t="shared" si="37"/>
        <v/>
      </c>
      <c r="L130" s="87" t="str">
        <f t="shared" si="38"/>
        <v/>
      </c>
      <c r="N130" s="86" t="str">
        <f t="shared" si="39"/>
        <v/>
      </c>
      <c r="O130" s="86" t="str">
        <f t="shared" si="39"/>
        <v/>
      </c>
      <c r="P130" s="87" t="str">
        <f t="shared" si="46"/>
        <v/>
      </c>
      <c r="Q130" s="203" t="str">
        <f>IF(A130="","",IFERROR(PMT(O130%/12,C130,-P130),""))</f>
        <v/>
      </c>
      <c r="R130" s="87" t="str">
        <f t="shared" si="54"/>
        <v/>
      </c>
      <c r="S130" s="196" t="str">
        <f t="shared" si="40"/>
        <v/>
      </c>
      <c r="T130" s="87" t="str">
        <f t="shared" si="41"/>
        <v/>
      </c>
      <c r="V130" s="196" t="str">
        <f t="shared" si="42"/>
        <v/>
      </c>
      <c r="W130" s="196" t="str">
        <f t="shared" si="47"/>
        <v/>
      </c>
      <c r="Y130" s="90"/>
    </row>
    <row r="131" spans="1:25" x14ac:dyDescent="0.2">
      <c r="A131" s="91" t="str">
        <f t="shared" si="43"/>
        <v/>
      </c>
      <c r="B131" s="84" t="str">
        <f t="shared" si="48"/>
        <v/>
      </c>
      <c r="C131" s="84" t="str">
        <f t="shared" si="44"/>
        <v/>
      </c>
      <c r="D131" s="85"/>
      <c r="E131" s="86" t="str">
        <f t="shared" si="59"/>
        <v/>
      </c>
      <c r="F131" s="86" t="str">
        <f t="shared" si="52"/>
        <v/>
      </c>
      <c r="G131" s="86" t="str">
        <f t="shared" si="53"/>
        <v/>
      </c>
      <c r="H131" s="87" t="str">
        <f t="shared" si="45"/>
        <v/>
      </c>
      <c r="I131" s="87" t="str">
        <f t="shared" si="60"/>
        <v/>
      </c>
      <c r="J131" s="87" t="str">
        <f t="shared" si="36"/>
        <v/>
      </c>
      <c r="K131" s="196" t="str">
        <f t="shared" si="37"/>
        <v/>
      </c>
      <c r="L131" s="87" t="str">
        <f t="shared" si="38"/>
        <v/>
      </c>
      <c r="N131" s="86" t="str">
        <f t="shared" si="39"/>
        <v/>
      </c>
      <c r="O131" s="86" t="str">
        <f t="shared" si="39"/>
        <v/>
      </c>
      <c r="P131" s="87" t="str">
        <f t="shared" si="46"/>
        <v/>
      </c>
      <c r="Q131" s="196" t="str">
        <f t="shared" si="58"/>
        <v/>
      </c>
      <c r="R131" s="87" t="str">
        <f t="shared" si="54"/>
        <v/>
      </c>
      <c r="S131" s="196" t="str">
        <f t="shared" si="40"/>
        <v/>
      </c>
      <c r="T131" s="87" t="str">
        <f t="shared" si="41"/>
        <v/>
      </c>
      <c r="V131" s="196" t="str">
        <f t="shared" si="42"/>
        <v/>
      </c>
      <c r="W131" s="196" t="str">
        <f t="shared" si="47"/>
        <v/>
      </c>
      <c r="Y131" s="90"/>
    </row>
    <row r="132" spans="1:25" x14ac:dyDescent="0.2">
      <c r="A132" s="91" t="str">
        <f t="shared" si="43"/>
        <v/>
      </c>
      <c r="B132" s="84" t="str">
        <f t="shared" si="48"/>
        <v/>
      </c>
      <c r="C132" s="84" t="str">
        <f t="shared" si="44"/>
        <v/>
      </c>
      <c r="D132" s="85"/>
      <c r="E132" s="86" t="str">
        <f t="shared" si="59"/>
        <v/>
      </c>
      <c r="F132" s="86" t="str">
        <f t="shared" si="52"/>
        <v/>
      </c>
      <c r="G132" s="86" t="str">
        <f t="shared" si="53"/>
        <v/>
      </c>
      <c r="H132" s="87" t="str">
        <f t="shared" si="45"/>
        <v/>
      </c>
      <c r="I132" s="87" t="str">
        <f t="shared" si="60"/>
        <v/>
      </c>
      <c r="J132" s="87" t="str">
        <f t="shared" si="36"/>
        <v/>
      </c>
      <c r="K132" s="196" t="str">
        <f t="shared" si="37"/>
        <v/>
      </c>
      <c r="L132" s="87" t="str">
        <f t="shared" si="38"/>
        <v/>
      </c>
      <c r="N132" s="86" t="str">
        <f t="shared" si="39"/>
        <v/>
      </c>
      <c r="O132" s="86" t="str">
        <f t="shared" si="39"/>
        <v/>
      </c>
      <c r="P132" s="87" t="str">
        <f t="shared" si="46"/>
        <v/>
      </c>
      <c r="Q132" s="196" t="str">
        <f t="shared" si="58"/>
        <v/>
      </c>
      <c r="R132" s="87" t="str">
        <f t="shared" si="54"/>
        <v/>
      </c>
      <c r="S132" s="196" t="str">
        <f t="shared" si="40"/>
        <v/>
      </c>
      <c r="T132" s="87" t="str">
        <f t="shared" si="41"/>
        <v/>
      </c>
      <c r="V132" s="196" t="str">
        <f t="shared" si="42"/>
        <v/>
      </c>
      <c r="W132" s="196" t="str">
        <f t="shared" si="47"/>
        <v/>
      </c>
      <c r="Y132" s="90"/>
    </row>
    <row r="133" spans="1:25" x14ac:dyDescent="0.2">
      <c r="A133" s="91" t="str">
        <f t="shared" si="43"/>
        <v/>
      </c>
      <c r="B133" s="84" t="str">
        <f t="shared" si="48"/>
        <v/>
      </c>
      <c r="C133" s="84" t="str">
        <f t="shared" si="44"/>
        <v/>
      </c>
      <c r="D133" s="85"/>
      <c r="E133" s="86" t="str">
        <f t="shared" si="59"/>
        <v/>
      </c>
      <c r="F133" s="86" t="str">
        <f t="shared" si="52"/>
        <v/>
      </c>
      <c r="G133" s="86" t="str">
        <f t="shared" si="53"/>
        <v/>
      </c>
      <c r="H133" s="87" t="str">
        <f t="shared" si="45"/>
        <v/>
      </c>
      <c r="I133" s="87" t="str">
        <f t="shared" si="60"/>
        <v/>
      </c>
      <c r="J133" s="87" t="str">
        <f t="shared" si="36"/>
        <v/>
      </c>
      <c r="K133" s="196" t="str">
        <f t="shared" si="37"/>
        <v/>
      </c>
      <c r="L133" s="87" t="str">
        <f t="shared" si="38"/>
        <v/>
      </c>
      <c r="N133" s="86" t="str">
        <f t="shared" si="39"/>
        <v/>
      </c>
      <c r="O133" s="86" t="str">
        <f t="shared" si="39"/>
        <v/>
      </c>
      <c r="P133" s="87" t="str">
        <f t="shared" si="46"/>
        <v/>
      </c>
      <c r="Q133" s="196" t="str">
        <f t="shared" si="58"/>
        <v/>
      </c>
      <c r="R133" s="87" t="str">
        <f t="shared" si="54"/>
        <v/>
      </c>
      <c r="S133" s="196" t="str">
        <f t="shared" si="40"/>
        <v/>
      </c>
      <c r="T133" s="87" t="str">
        <f t="shared" si="41"/>
        <v/>
      </c>
      <c r="V133" s="196" t="str">
        <f t="shared" si="42"/>
        <v/>
      </c>
      <c r="W133" s="196" t="str">
        <f t="shared" si="47"/>
        <v/>
      </c>
      <c r="Y133" s="90"/>
    </row>
    <row r="134" spans="1:25" x14ac:dyDescent="0.2">
      <c r="A134" s="91" t="str">
        <f t="shared" si="43"/>
        <v/>
      </c>
      <c r="B134" s="84" t="str">
        <f t="shared" si="48"/>
        <v/>
      </c>
      <c r="C134" s="84" t="str">
        <f t="shared" si="44"/>
        <v/>
      </c>
      <c r="D134" s="85"/>
      <c r="E134" s="86" t="str">
        <f t="shared" si="59"/>
        <v/>
      </c>
      <c r="F134" s="86" t="str">
        <f t="shared" si="52"/>
        <v/>
      </c>
      <c r="G134" s="86" t="str">
        <f t="shared" si="53"/>
        <v/>
      </c>
      <c r="H134" s="87" t="str">
        <f t="shared" si="45"/>
        <v/>
      </c>
      <c r="I134" s="87" t="str">
        <f t="shared" si="60"/>
        <v/>
      </c>
      <c r="J134" s="87" t="str">
        <f t="shared" si="36"/>
        <v/>
      </c>
      <c r="K134" s="196" t="str">
        <f t="shared" si="37"/>
        <v/>
      </c>
      <c r="L134" s="87" t="str">
        <f t="shared" si="38"/>
        <v/>
      </c>
      <c r="N134" s="86" t="str">
        <f t="shared" si="39"/>
        <v/>
      </c>
      <c r="O134" s="86" t="str">
        <f t="shared" si="39"/>
        <v/>
      </c>
      <c r="P134" s="87" t="str">
        <f t="shared" si="46"/>
        <v/>
      </c>
      <c r="Q134" s="196" t="str">
        <f t="shared" si="58"/>
        <v/>
      </c>
      <c r="R134" s="87" t="str">
        <f t="shared" si="54"/>
        <v/>
      </c>
      <c r="S134" s="196" t="str">
        <f t="shared" si="40"/>
        <v/>
      </c>
      <c r="T134" s="87" t="str">
        <f t="shared" si="41"/>
        <v/>
      </c>
      <c r="V134" s="196" t="str">
        <f t="shared" si="42"/>
        <v/>
      </c>
      <c r="W134" s="196" t="str">
        <f t="shared" si="47"/>
        <v/>
      </c>
      <c r="Y134" s="90"/>
    </row>
    <row r="135" spans="1:25" x14ac:dyDescent="0.2">
      <c r="A135" s="91" t="str">
        <f t="shared" si="43"/>
        <v/>
      </c>
      <c r="B135" s="84" t="str">
        <f t="shared" si="48"/>
        <v/>
      </c>
      <c r="C135" s="84" t="str">
        <f t="shared" si="44"/>
        <v/>
      </c>
      <c r="D135" s="85"/>
      <c r="E135" s="86" t="str">
        <f t="shared" si="59"/>
        <v/>
      </c>
      <c r="F135" s="86" t="str">
        <f t="shared" si="52"/>
        <v/>
      </c>
      <c r="G135" s="86" t="str">
        <f t="shared" si="53"/>
        <v/>
      </c>
      <c r="H135" s="87" t="str">
        <f t="shared" si="45"/>
        <v/>
      </c>
      <c r="I135" s="87" t="str">
        <f t="shared" si="60"/>
        <v/>
      </c>
      <c r="J135" s="87" t="str">
        <f t="shared" si="36"/>
        <v/>
      </c>
      <c r="K135" s="196" t="str">
        <f t="shared" si="37"/>
        <v/>
      </c>
      <c r="L135" s="87" t="str">
        <f t="shared" si="38"/>
        <v/>
      </c>
      <c r="N135" s="86" t="str">
        <f t="shared" si="39"/>
        <v/>
      </c>
      <c r="O135" s="86" t="str">
        <f t="shared" si="39"/>
        <v/>
      </c>
      <c r="P135" s="87" t="str">
        <f t="shared" si="46"/>
        <v/>
      </c>
      <c r="Q135" s="196" t="str">
        <f t="shared" si="58"/>
        <v/>
      </c>
      <c r="R135" s="87" t="str">
        <f t="shared" si="54"/>
        <v/>
      </c>
      <c r="S135" s="196" t="str">
        <f t="shared" si="40"/>
        <v/>
      </c>
      <c r="T135" s="87" t="str">
        <f t="shared" si="41"/>
        <v/>
      </c>
      <c r="V135" s="196" t="str">
        <f t="shared" si="42"/>
        <v/>
      </c>
      <c r="W135" s="196" t="str">
        <f t="shared" si="47"/>
        <v/>
      </c>
      <c r="Y135" s="90"/>
    </row>
    <row r="136" spans="1:25" x14ac:dyDescent="0.2">
      <c r="A136" s="91" t="str">
        <f t="shared" si="43"/>
        <v/>
      </c>
      <c r="B136" s="84" t="str">
        <f t="shared" si="48"/>
        <v/>
      </c>
      <c r="C136" s="84" t="str">
        <f t="shared" si="44"/>
        <v/>
      </c>
      <c r="D136" s="85"/>
      <c r="E136" s="194" t="str">
        <f>IF(A136="","",IF(C136="","",VLOOKUP(EDATE(A136,-B$15),euribor!A:B,2,0)))</f>
        <v/>
      </c>
      <c r="F136" s="86" t="str">
        <f t="shared" si="52"/>
        <v/>
      </c>
      <c r="G136" s="86" t="str">
        <f t="shared" si="53"/>
        <v/>
      </c>
      <c r="H136" s="87" t="str">
        <f t="shared" si="45"/>
        <v/>
      </c>
      <c r="I136" s="202" t="str">
        <f>IF(A136="","",IFERROR(PMT(G136%/12,C136,-H136),""))</f>
        <v/>
      </c>
      <c r="J136" s="87" t="str">
        <f t="shared" si="36"/>
        <v/>
      </c>
      <c r="K136" s="196" t="str">
        <f t="shared" si="37"/>
        <v/>
      </c>
      <c r="L136" s="87" t="str">
        <f t="shared" si="38"/>
        <v/>
      </c>
      <c r="N136" s="86" t="str">
        <f t="shared" si="39"/>
        <v/>
      </c>
      <c r="O136" s="86" t="str">
        <f t="shared" si="39"/>
        <v/>
      </c>
      <c r="P136" s="87" t="str">
        <f t="shared" si="46"/>
        <v/>
      </c>
      <c r="Q136" s="203" t="str">
        <f>IF(A136="","",IFERROR(PMT(O136%/12,C136,-P136),""))</f>
        <v/>
      </c>
      <c r="R136" s="87" t="str">
        <f t="shared" si="54"/>
        <v/>
      </c>
      <c r="S136" s="196" t="str">
        <f t="shared" si="40"/>
        <v/>
      </c>
      <c r="T136" s="87" t="str">
        <f t="shared" si="41"/>
        <v/>
      </c>
      <c r="V136" s="196" t="str">
        <f t="shared" si="42"/>
        <v/>
      </c>
      <c r="W136" s="196" t="str">
        <f t="shared" si="47"/>
        <v/>
      </c>
      <c r="Y136" s="90"/>
    </row>
    <row r="137" spans="1:25" x14ac:dyDescent="0.2">
      <c r="A137" s="91" t="str">
        <f t="shared" si="43"/>
        <v/>
      </c>
      <c r="B137" s="84" t="str">
        <f t="shared" si="48"/>
        <v/>
      </c>
      <c r="C137" s="84" t="str">
        <f t="shared" si="44"/>
        <v/>
      </c>
      <c r="D137" s="85"/>
      <c r="E137" s="86" t="str">
        <f>IF(A137="","",E136)</f>
        <v/>
      </c>
      <c r="F137" s="86" t="str">
        <f t="shared" si="52"/>
        <v/>
      </c>
      <c r="G137" s="86" t="str">
        <f t="shared" si="53"/>
        <v/>
      </c>
      <c r="H137" s="87" t="str">
        <f t="shared" si="45"/>
        <v/>
      </c>
      <c r="I137" s="87" t="str">
        <f>IF(A137="","",I136)</f>
        <v/>
      </c>
      <c r="J137" s="87" t="str">
        <f t="shared" si="36"/>
        <v/>
      </c>
      <c r="K137" s="196" t="str">
        <f t="shared" si="37"/>
        <v/>
      </c>
      <c r="L137" s="87" t="str">
        <f t="shared" si="38"/>
        <v/>
      </c>
      <c r="N137" s="86" t="str">
        <f t="shared" si="39"/>
        <v/>
      </c>
      <c r="O137" s="86" t="str">
        <f t="shared" si="39"/>
        <v/>
      </c>
      <c r="P137" s="87" t="str">
        <f t="shared" si="46"/>
        <v/>
      </c>
      <c r="Q137" s="196" t="str">
        <f t="shared" ref="Q137:Q147" si="61">IF(A137="","",Q136)</f>
        <v/>
      </c>
      <c r="R137" s="87" t="str">
        <f t="shared" si="54"/>
        <v/>
      </c>
      <c r="S137" s="196" t="str">
        <f t="shared" si="40"/>
        <v/>
      </c>
      <c r="T137" s="87" t="str">
        <f t="shared" si="41"/>
        <v/>
      </c>
      <c r="V137" s="196" t="str">
        <f t="shared" si="42"/>
        <v/>
      </c>
      <c r="W137" s="196" t="str">
        <f t="shared" si="47"/>
        <v/>
      </c>
      <c r="Y137" s="90"/>
    </row>
    <row r="138" spans="1:25" x14ac:dyDescent="0.2">
      <c r="A138" s="91" t="str">
        <f t="shared" si="43"/>
        <v/>
      </c>
      <c r="B138" s="84" t="str">
        <f t="shared" si="48"/>
        <v/>
      </c>
      <c r="C138" s="84" t="str">
        <f t="shared" si="44"/>
        <v/>
      </c>
      <c r="D138" s="85"/>
      <c r="E138" s="86" t="str">
        <f t="shared" ref="E138:E147" si="62">IF(A138="","",E137)</f>
        <v/>
      </c>
      <c r="F138" s="86" t="str">
        <f t="shared" si="52"/>
        <v/>
      </c>
      <c r="G138" s="86" t="str">
        <f t="shared" si="53"/>
        <v/>
      </c>
      <c r="H138" s="87" t="str">
        <f t="shared" si="45"/>
        <v/>
      </c>
      <c r="I138" s="87" t="str">
        <f t="shared" ref="I138:I147" si="63">IF(A138="","",I137)</f>
        <v/>
      </c>
      <c r="J138" s="87" t="str">
        <f t="shared" si="36"/>
        <v/>
      </c>
      <c r="K138" s="196" t="str">
        <f t="shared" si="37"/>
        <v/>
      </c>
      <c r="L138" s="87" t="str">
        <f t="shared" si="38"/>
        <v/>
      </c>
      <c r="N138" s="86" t="str">
        <f t="shared" si="39"/>
        <v/>
      </c>
      <c r="O138" s="86" t="str">
        <f t="shared" si="39"/>
        <v/>
      </c>
      <c r="P138" s="87" t="str">
        <f t="shared" si="46"/>
        <v/>
      </c>
      <c r="Q138" s="196" t="str">
        <f t="shared" si="61"/>
        <v/>
      </c>
      <c r="R138" s="87" t="str">
        <f t="shared" si="54"/>
        <v/>
      </c>
      <c r="S138" s="196" t="str">
        <f t="shared" si="40"/>
        <v/>
      </c>
      <c r="T138" s="87" t="str">
        <f t="shared" si="41"/>
        <v/>
      </c>
      <c r="V138" s="196" t="str">
        <f t="shared" si="42"/>
        <v/>
      </c>
      <c r="W138" s="196" t="str">
        <f t="shared" si="47"/>
        <v/>
      </c>
      <c r="Y138" s="90"/>
    </row>
    <row r="139" spans="1:25" x14ac:dyDescent="0.2">
      <c r="A139" s="91" t="str">
        <f t="shared" si="43"/>
        <v/>
      </c>
      <c r="B139" s="84" t="str">
        <f t="shared" si="48"/>
        <v/>
      </c>
      <c r="C139" s="84" t="str">
        <f t="shared" si="44"/>
        <v/>
      </c>
      <c r="D139" s="85"/>
      <c r="E139" s="86" t="str">
        <f t="shared" si="62"/>
        <v/>
      </c>
      <c r="F139" s="86" t="str">
        <f t="shared" si="52"/>
        <v/>
      </c>
      <c r="G139" s="86" t="str">
        <f t="shared" si="53"/>
        <v/>
      </c>
      <c r="H139" s="87" t="str">
        <f t="shared" si="45"/>
        <v/>
      </c>
      <c r="I139" s="87" t="str">
        <f t="shared" si="63"/>
        <v/>
      </c>
      <c r="J139" s="87" t="str">
        <f t="shared" si="36"/>
        <v/>
      </c>
      <c r="K139" s="196" t="str">
        <f t="shared" si="37"/>
        <v/>
      </c>
      <c r="L139" s="87" t="str">
        <f t="shared" si="38"/>
        <v/>
      </c>
      <c r="N139" s="86" t="str">
        <f t="shared" si="39"/>
        <v/>
      </c>
      <c r="O139" s="86" t="str">
        <f t="shared" si="39"/>
        <v/>
      </c>
      <c r="P139" s="87" t="str">
        <f t="shared" si="46"/>
        <v/>
      </c>
      <c r="Q139" s="196" t="str">
        <f t="shared" si="61"/>
        <v/>
      </c>
      <c r="R139" s="87" t="str">
        <f t="shared" si="54"/>
        <v/>
      </c>
      <c r="S139" s="196" t="str">
        <f t="shared" si="40"/>
        <v/>
      </c>
      <c r="T139" s="87" t="str">
        <f t="shared" si="41"/>
        <v/>
      </c>
      <c r="V139" s="196" t="str">
        <f t="shared" si="42"/>
        <v/>
      </c>
      <c r="W139" s="196" t="str">
        <f t="shared" si="47"/>
        <v/>
      </c>
      <c r="Y139" s="90"/>
    </row>
    <row r="140" spans="1:25" x14ac:dyDescent="0.2">
      <c r="A140" s="91" t="str">
        <f t="shared" si="43"/>
        <v/>
      </c>
      <c r="B140" s="84" t="str">
        <f t="shared" si="48"/>
        <v/>
      </c>
      <c r="C140" s="84" t="str">
        <f t="shared" si="44"/>
        <v/>
      </c>
      <c r="D140" s="85"/>
      <c r="E140" s="86" t="str">
        <f t="shared" si="62"/>
        <v/>
      </c>
      <c r="F140" s="86" t="str">
        <f t="shared" si="52"/>
        <v/>
      </c>
      <c r="G140" s="86" t="str">
        <f t="shared" si="53"/>
        <v/>
      </c>
      <c r="H140" s="87" t="str">
        <f t="shared" si="45"/>
        <v/>
      </c>
      <c r="I140" s="87" t="str">
        <f t="shared" si="63"/>
        <v/>
      </c>
      <c r="J140" s="87" t="str">
        <f t="shared" si="36"/>
        <v/>
      </c>
      <c r="K140" s="196" t="str">
        <f t="shared" si="37"/>
        <v/>
      </c>
      <c r="L140" s="87" t="str">
        <f t="shared" si="38"/>
        <v/>
      </c>
      <c r="N140" s="86" t="str">
        <f t="shared" si="39"/>
        <v/>
      </c>
      <c r="O140" s="86" t="str">
        <f t="shared" si="39"/>
        <v/>
      </c>
      <c r="P140" s="87" t="str">
        <f t="shared" si="46"/>
        <v/>
      </c>
      <c r="Q140" s="196" t="str">
        <f t="shared" si="61"/>
        <v/>
      </c>
      <c r="R140" s="87" t="str">
        <f t="shared" si="54"/>
        <v/>
      </c>
      <c r="S140" s="196" t="str">
        <f t="shared" si="40"/>
        <v/>
      </c>
      <c r="T140" s="87" t="str">
        <f t="shared" si="41"/>
        <v/>
      </c>
      <c r="V140" s="196" t="str">
        <f t="shared" si="42"/>
        <v/>
      </c>
      <c r="W140" s="196" t="str">
        <f t="shared" si="47"/>
        <v/>
      </c>
      <c r="Y140" s="90"/>
    </row>
    <row r="141" spans="1:25" x14ac:dyDescent="0.2">
      <c r="A141" s="91" t="str">
        <f t="shared" si="43"/>
        <v/>
      </c>
      <c r="B141" s="84" t="str">
        <f t="shared" si="48"/>
        <v/>
      </c>
      <c r="C141" s="84" t="str">
        <f t="shared" si="44"/>
        <v/>
      </c>
      <c r="D141" s="85"/>
      <c r="E141" s="86" t="str">
        <f t="shared" si="62"/>
        <v/>
      </c>
      <c r="F141" s="86" t="str">
        <f t="shared" si="52"/>
        <v/>
      </c>
      <c r="G141" s="86" t="str">
        <f t="shared" si="53"/>
        <v/>
      </c>
      <c r="H141" s="87" t="str">
        <f t="shared" si="45"/>
        <v/>
      </c>
      <c r="I141" s="87" t="str">
        <f t="shared" si="63"/>
        <v/>
      </c>
      <c r="J141" s="87" t="str">
        <f t="shared" si="36"/>
        <v/>
      </c>
      <c r="K141" s="196" t="str">
        <f t="shared" si="37"/>
        <v/>
      </c>
      <c r="L141" s="87" t="str">
        <f t="shared" si="38"/>
        <v/>
      </c>
      <c r="N141" s="86" t="str">
        <f t="shared" si="39"/>
        <v/>
      </c>
      <c r="O141" s="86" t="str">
        <f t="shared" si="39"/>
        <v/>
      </c>
      <c r="P141" s="87" t="str">
        <f t="shared" si="46"/>
        <v/>
      </c>
      <c r="Q141" s="196" t="str">
        <f t="shared" si="61"/>
        <v/>
      </c>
      <c r="R141" s="87" t="str">
        <f t="shared" si="54"/>
        <v/>
      </c>
      <c r="S141" s="196" t="str">
        <f t="shared" si="40"/>
        <v/>
      </c>
      <c r="T141" s="87" t="str">
        <f t="shared" si="41"/>
        <v/>
      </c>
      <c r="V141" s="196" t="str">
        <f t="shared" si="42"/>
        <v/>
      </c>
      <c r="W141" s="196" t="str">
        <f t="shared" si="47"/>
        <v/>
      </c>
      <c r="Y141" s="90"/>
    </row>
    <row r="142" spans="1:25" x14ac:dyDescent="0.2">
      <c r="A142" s="91" t="str">
        <f t="shared" si="43"/>
        <v/>
      </c>
      <c r="B142" s="84" t="str">
        <f t="shared" si="48"/>
        <v/>
      </c>
      <c r="C142" s="84" t="str">
        <f t="shared" si="44"/>
        <v/>
      </c>
      <c r="D142" s="85"/>
      <c r="E142" s="198" t="str">
        <f>IF($B$17=12,E141,IF(A142="","",IF(C142="","",VLOOKUP(EDATE(A142,-B$15),euribor!A:B,2,0))))</f>
        <v/>
      </c>
      <c r="F142" s="86" t="str">
        <f t="shared" si="52"/>
        <v/>
      </c>
      <c r="G142" s="86" t="str">
        <f t="shared" si="53"/>
        <v/>
      </c>
      <c r="H142" s="87" t="str">
        <f t="shared" si="45"/>
        <v/>
      </c>
      <c r="I142" s="202" t="str">
        <f>IF(A142="","",IFERROR(PMT(G142%/12,C142,-H142),""))</f>
        <v/>
      </c>
      <c r="J142" s="87" t="str">
        <f t="shared" si="36"/>
        <v/>
      </c>
      <c r="K142" s="196" t="str">
        <f t="shared" si="37"/>
        <v/>
      </c>
      <c r="L142" s="87" t="str">
        <f t="shared" si="38"/>
        <v/>
      </c>
      <c r="N142" s="86" t="str">
        <f t="shared" si="39"/>
        <v/>
      </c>
      <c r="O142" s="86" t="str">
        <f t="shared" si="39"/>
        <v/>
      </c>
      <c r="P142" s="87" t="str">
        <f t="shared" si="46"/>
        <v/>
      </c>
      <c r="Q142" s="203" t="str">
        <f>IF(A142="","",IFERROR(PMT(O142%/12,C142,-P142),""))</f>
        <v/>
      </c>
      <c r="R142" s="87" t="str">
        <f t="shared" si="54"/>
        <v/>
      </c>
      <c r="S142" s="196" t="str">
        <f t="shared" si="40"/>
        <v/>
      </c>
      <c r="T142" s="87" t="str">
        <f t="shared" si="41"/>
        <v/>
      </c>
      <c r="V142" s="196" t="str">
        <f t="shared" si="42"/>
        <v/>
      </c>
      <c r="W142" s="196" t="str">
        <f t="shared" si="47"/>
        <v/>
      </c>
      <c r="Y142" s="90"/>
    </row>
    <row r="143" spans="1:25" x14ac:dyDescent="0.2">
      <c r="A143" s="91" t="str">
        <f t="shared" si="43"/>
        <v/>
      </c>
      <c r="B143" s="84" t="str">
        <f t="shared" si="48"/>
        <v/>
      </c>
      <c r="C143" s="84" t="str">
        <f t="shared" si="44"/>
        <v/>
      </c>
      <c r="D143" s="85"/>
      <c r="E143" s="86" t="str">
        <f t="shared" si="62"/>
        <v/>
      </c>
      <c r="F143" s="86" t="str">
        <f t="shared" si="52"/>
        <v/>
      </c>
      <c r="G143" s="86" t="str">
        <f t="shared" si="53"/>
        <v/>
      </c>
      <c r="H143" s="87" t="str">
        <f t="shared" si="45"/>
        <v/>
      </c>
      <c r="I143" s="87" t="str">
        <f t="shared" si="63"/>
        <v/>
      </c>
      <c r="J143" s="87" t="str">
        <f t="shared" si="36"/>
        <v/>
      </c>
      <c r="K143" s="196" t="str">
        <f t="shared" si="37"/>
        <v/>
      </c>
      <c r="L143" s="87" t="str">
        <f t="shared" si="38"/>
        <v/>
      </c>
      <c r="N143" s="86" t="str">
        <f t="shared" si="39"/>
        <v/>
      </c>
      <c r="O143" s="86" t="str">
        <f t="shared" si="39"/>
        <v/>
      </c>
      <c r="P143" s="87" t="str">
        <f t="shared" si="46"/>
        <v/>
      </c>
      <c r="Q143" s="196" t="str">
        <f t="shared" si="61"/>
        <v/>
      </c>
      <c r="R143" s="87" t="str">
        <f t="shared" si="54"/>
        <v/>
      </c>
      <c r="S143" s="196" t="str">
        <f t="shared" si="40"/>
        <v/>
      </c>
      <c r="T143" s="87" t="str">
        <f t="shared" si="41"/>
        <v/>
      </c>
      <c r="V143" s="196" t="str">
        <f t="shared" si="42"/>
        <v/>
      </c>
      <c r="W143" s="196" t="str">
        <f t="shared" si="47"/>
        <v/>
      </c>
      <c r="Y143" s="90"/>
    </row>
    <row r="144" spans="1:25" x14ac:dyDescent="0.2">
      <c r="A144" s="91" t="str">
        <f t="shared" si="43"/>
        <v/>
      </c>
      <c r="B144" s="84" t="str">
        <f t="shared" si="48"/>
        <v/>
      </c>
      <c r="C144" s="84" t="str">
        <f t="shared" si="44"/>
        <v/>
      </c>
      <c r="D144" s="85"/>
      <c r="E144" s="86" t="str">
        <f t="shared" si="62"/>
        <v/>
      </c>
      <c r="F144" s="86" t="str">
        <f t="shared" si="52"/>
        <v/>
      </c>
      <c r="G144" s="86" t="str">
        <f t="shared" si="53"/>
        <v/>
      </c>
      <c r="H144" s="87" t="str">
        <f t="shared" si="45"/>
        <v/>
      </c>
      <c r="I144" s="87" t="str">
        <f t="shared" si="63"/>
        <v/>
      </c>
      <c r="J144" s="87" t="str">
        <f t="shared" si="36"/>
        <v/>
      </c>
      <c r="K144" s="196" t="str">
        <f t="shared" si="37"/>
        <v/>
      </c>
      <c r="L144" s="87" t="str">
        <f t="shared" si="38"/>
        <v/>
      </c>
      <c r="N144" s="86" t="str">
        <f t="shared" si="39"/>
        <v/>
      </c>
      <c r="O144" s="86" t="str">
        <f t="shared" si="39"/>
        <v/>
      </c>
      <c r="P144" s="87" t="str">
        <f t="shared" si="46"/>
        <v/>
      </c>
      <c r="Q144" s="196" t="str">
        <f t="shared" si="61"/>
        <v/>
      </c>
      <c r="R144" s="87" t="str">
        <f t="shared" si="54"/>
        <v/>
      </c>
      <c r="S144" s="196" t="str">
        <f t="shared" si="40"/>
        <v/>
      </c>
      <c r="T144" s="87" t="str">
        <f t="shared" si="41"/>
        <v/>
      </c>
      <c r="V144" s="196" t="str">
        <f t="shared" si="42"/>
        <v/>
      </c>
      <c r="W144" s="196" t="str">
        <f t="shared" si="47"/>
        <v/>
      </c>
      <c r="Y144" s="90"/>
    </row>
    <row r="145" spans="1:25" x14ac:dyDescent="0.2">
      <c r="A145" s="91" t="str">
        <f t="shared" si="43"/>
        <v/>
      </c>
      <c r="B145" s="84" t="str">
        <f t="shared" si="48"/>
        <v/>
      </c>
      <c r="C145" s="84" t="str">
        <f t="shared" si="44"/>
        <v/>
      </c>
      <c r="D145" s="85"/>
      <c r="E145" s="86" t="str">
        <f t="shared" si="62"/>
        <v/>
      </c>
      <c r="F145" s="86" t="str">
        <f t="shared" si="52"/>
        <v/>
      </c>
      <c r="G145" s="86" t="str">
        <f t="shared" si="53"/>
        <v/>
      </c>
      <c r="H145" s="87" t="str">
        <f t="shared" si="45"/>
        <v/>
      </c>
      <c r="I145" s="87" t="str">
        <f t="shared" si="63"/>
        <v/>
      </c>
      <c r="J145" s="87" t="str">
        <f t="shared" si="36"/>
        <v/>
      </c>
      <c r="K145" s="196" t="str">
        <f t="shared" si="37"/>
        <v/>
      </c>
      <c r="L145" s="87" t="str">
        <f t="shared" si="38"/>
        <v/>
      </c>
      <c r="N145" s="86" t="str">
        <f t="shared" si="39"/>
        <v/>
      </c>
      <c r="O145" s="86" t="str">
        <f t="shared" si="39"/>
        <v/>
      </c>
      <c r="P145" s="87" t="str">
        <f t="shared" si="46"/>
        <v/>
      </c>
      <c r="Q145" s="196" t="str">
        <f t="shared" si="61"/>
        <v/>
      </c>
      <c r="R145" s="87" t="str">
        <f t="shared" si="54"/>
        <v/>
      </c>
      <c r="S145" s="196" t="str">
        <f t="shared" si="40"/>
        <v/>
      </c>
      <c r="T145" s="87" t="str">
        <f t="shared" si="41"/>
        <v/>
      </c>
      <c r="V145" s="196" t="str">
        <f t="shared" si="42"/>
        <v/>
      </c>
      <c r="W145" s="196" t="str">
        <f t="shared" si="47"/>
        <v/>
      </c>
      <c r="Y145" s="90"/>
    </row>
    <row r="146" spans="1:25" x14ac:dyDescent="0.2">
      <c r="A146" s="91" t="str">
        <f t="shared" si="43"/>
        <v/>
      </c>
      <c r="B146" s="84" t="str">
        <f t="shared" si="48"/>
        <v/>
      </c>
      <c r="C146" s="84" t="str">
        <f t="shared" si="44"/>
        <v/>
      </c>
      <c r="D146" s="85"/>
      <c r="E146" s="86" t="str">
        <f t="shared" si="62"/>
        <v/>
      </c>
      <c r="F146" s="86" t="str">
        <f t="shared" si="52"/>
        <v/>
      </c>
      <c r="G146" s="86" t="str">
        <f t="shared" si="53"/>
        <v/>
      </c>
      <c r="H146" s="87" t="str">
        <f t="shared" si="45"/>
        <v/>
      </c>
      <c r="I146" s="87" t="str">
        <f t="shared" si="63"/>
        <v/>
      </c>
      <c r="J146" s="87" t="str">
        <f t="shared" si="36"/>
        <v/>
      </c>
      <c r="K146" s="196" t="str">
        <f t="shared" si="37"/>
        <v/>
      </c>
      <c r="L146" s="87" t="str">
        <f t="shared" si="38"/>
        <v/>
      </c>
      <c r="N146" s="86" t="str">
        <f t="shared" si="39"/>
        <v/>
      </c>
      <c r="O146" s="86" t="str">
        <f t="shared" si="39"/>
        <v/>
      </c>
      <c r="P146" s="87" t="str">
        <f t="shared" si="46"/>
        <v/>
      </c>
      <c r="Q146" s="196" t="str">
        <f t="shared" si="61"/>
        <v/>
      </c>
      <c r="R146" s="87" t="str">
        <f t="shared" si="54"/>
        <v/>
      </c>
      <c r="S146" s="196" t="str">
        <f t="shared" si="40"/>
        <v/>
      </c>
      <c r="T146" s="87" t="str">
        <f t="shared" si="41"/>
        <v/>
      </c>
      <c r="V146" s="196" t="str">
        <f t="shared" si="42"/>
        <v/>
      </c>
      <c r="W146" s="196" t="str">
        <f t="shared" si="47"/>
        <v/>
      </c>
      <c r="Y146" s="90"/>
    </row>
    <row r="147" spans="1:25" x14ac:dyDescent="0.2">
      <c r="A147" s="91" t="str">
        <f t="shared" si="43"/>
        <v/>
      </c>
      <c r="B147" s="84" t="str">
        <f t="shared" si="48"/>
        <v/>
      </c>
      <c r="C147" s="84" t="str">
        <f t="shared" si="44"/>
        <v/>
      </c>
      <c r="D147" s="85"/>
      <c r="E147" s="86" t="str">
        <f t="shared" si="62"/>
        <v/>
      </c>
      <c r="F147" s="86" t="str">
        <f t="shared" si="52"/>
        <v/>
      </c>
      <c r="G147" s="86" t="str">
        <f t="shared" si="53"/>
        <v/>
      </c>
      <c r="H147" s="87" t="str">
        <f t="shared" si="45"/>
        <v/>
      </c>
      <c r="I147" s="87" t="str">
        <f t="shared" si="63"/>
        <v/>
      </c>
      <c r="J147" s="87" t="str">
        <f t="shared" si="36"/>
        <v/>
      </c>
      <c r="K147" s="196" t="str">
        <f t="shared" si="37"/>
        <v/>
      </c>
      <c r="L147" s="87" t="str">
        <f t="shared" si="38"/>
        <v/>
      </c>
      <c r="N147" s="86" t="str">
        <f t="shared" si="39"/>
        <v/>
      </c>
      <c r="O147" s="86" t="str">
        <f t="shared" si="39"/>
        <v/>
      </c>
      <c r="P147" s="87" t="str">
        <f t="shared" si="46"/>
        <v/>
      </c>
      <c r="Q147" s="196" t="str">
        <f t="shared" si="61"/>
        <v/>
      </c>
      <c r="R147" s="87" t="str">
        <f t="shared" si="54"/>
        <v/>
      </c>
      <c r="S147" s="196" t="str">
        <f t="shared" si="40"/>
        <v/>
      </c>
      <c r="T147" s="87" t="str">
        <f t="shared" si="41"/>
        <v/>
      </c>
      <c r="V147" s="196" t="str">
        <f t="shared" si="42"/>
        <v/>
      </c>
      <c r="W147" s="196" t="str">
        <f t="shared" si="47"/>
        <v/>
      </c>
      <c r="Y147" s="90"/>
    </row>
    <row r="148" spans="1:25" x14ac:dyDescent="0.2">
      <c r="A148" s="91" t="str">
        <f t="shared" si="43"/>
        <v/>
      </c>
      <c r="B148" s="84" t="str">
        <f t="shared" si="48"/>
        <v/>
      </c>
      <c r="C148" s="84" t="str">
        <f t="shared" si="44"/>
        <v/>
      </c>
      <c r="D148" s="85"/>
      <c r="E148" s="194" t="str">
        <f>IF(A148="","",IF(C148="","",VLOOKUP(EDATE(A148,-B$15),euribor!A:B,2,0)))</f>
        <v/>
      </c>
      <c r="F148" s="86" t="str">
        <f t="shared" si="52"/>
        <v/>
      </c>
      <c r="G148" s="86" t="str">
        <f t="shared" si="53"/>
        <v/>
      </c>
      <c r="H148" s="87" t="str">
        <f t="shared" si="45"/>
        <v/>
      </c>
      <c r="I148" s="202" t="str">
        <f>IF(A148="","",IFERROR(PMT(G148%/12,C148,-H148),""))</f>
        <v/>
      </c>
      <c r="J148" s="87" t="str">
        <f t="shared" si="36"/>
        <v/>
      </c>
      <c r="K148" s="196" t="str">
        <f t="shared" si="37"/>
        <v/>
      </c>
      <c r="L148" s="87" t="str">
        <f t="shared" si="38"/>
        <v/>
      </c>
      <c r="N148" s="86" t="str">
        <f t="shared" si="39"/>
        <v/>
      </c>
      <c r="O148" s="86" t="str">
        <f t="shared" si="39"/>
        <v/>
      </c>
      <c r="P148" s="87" t="str">
        <f t="shared" si="46"/>
        <v/>
      </c>
      <c r="Q148" s="203" t="str">
        <f>IF(A148="","",IFERROR(PMT(O148%/12,C148,-P148),""))</f>
        <v/>
      </c>
      <c r="R148" s="87" t="str">
        <f t="shared" si="54"/>
        <v/>
      </c>
      <c r="S148" s="196" t="str">
        <f t="shared" si="40"/>
        <v/>
      </c>
      <c r="T148" s="87" t="str">
        <f t="shared" si="41"/>
        <v/>
      </c>
      <c r="V148" s="196" t="str">
        <f t="shared" si="42"/>
        <v/>
      </c>
      <c r="W148" s="196" t="str">
        <f t="shared" si="47"/>
        <v/>
      </c>
      <c r="Y148" s="90"/>
    </row>
    <row r="149" spans="1:25" x14ac:dyDescent="0.2">
      <c r="A149" s="91" t="str">
        <f t="shared" si="43"/>
        <v/>
      </c>
      <c r="B149" s="84" t="str">
        <f t="shared" si="48"/>
        <v/>
      </c>
      <c r="C149" s="84" t="str">
        <f t="shared" si="44"/>
        <v/>
      </c>
      <c r="D149" s="85"/>
      <c r="E149" s="86" t="str">
        <f>IF(A149="","",E148)</f>
        <v/>
      </c>
      <c r="F149" s="86" t="str">
        <f t="shared" si="52"/>
        <v/>
      </c>
      <c r="G149" s="86" t="str">
        <f t="shared" si="53"/>
        <v/>
      </c>
      <c r="H149" s="87" t="str">
        <f t="shared" si="45"/>
        <v/>
      </c>
      <c r="I149" s="87" t="str">
        <f>IF(A149="","",I148)</f>
        <v/>
      </c>
      <c r="J149" s="87" t="str">
        <f t="shared" si="36"/>
        <v/>
      </c>
      <c r="K149" s="196" t="str">
        <f t="shared" si="37"/>
        <v/>
      </c>
      <c r="L149" s="87" t="str">
        <f t="shared" si="38"/>
        <v/>
      </c>
      <c r="N149" s="86" t="str">
        <f t="shared" si="39"/>
        <v/>
      </c>
      <c r="O149" s="86" t="str">
        <f t="shared" si="39"/>
        <v/>
      </c>
      <c r="P149" s="87" t="str">
        <f t="shared" si="46"/>
        <v/>
      </c>
      <c r="Q149" s="196" t="str">
        <f t="shared" ref="Q149:Q159" si="64">IF(A149="","",Q148)</f>
        <v/>
      </c>
      <c r="R149" s="87" t="str">
        <f t="shared" si="54"/>
        <v/>
      </c>
      <c r="S149" s="196" t="str">
        <f t="shared" si="40"/>
        <v/>
      </c>
      <c r="T149" s="87" t="str">
        <f t="shared" si="41"/>
        <v/>
      </c>
      <c r="V149" s="196" t="str">
        <f t="shared" si="42"/>
        <v/>
      </c>
      <c r="W149" s="196" t="str">
        <f t="shared" si="47"/>
        <v/>
      </c>
      <c r="Y149" s="90"/>
    </row>
    <row r="150" spans="1:25" x14ac:dyDescent="0.2">
      <c r="A150" s="91" t="str">
        <f t="shared" si="43"/>
        <v/>
      </c>
      <c r="B150" s="84" t="str">
        <f t="shared" si="48"/>
        <v/>
      </c>
      <c r="C150" s="84" t="str">
        <f t="shared" si="44"/>
        <v/>
      </c>
      <c r="D150" s="85"/>
      <c r="E150" s="86" t="str">
        <f t="shared" ref="E150:E159" si="65">IF(A150="","",E149)</f>
        <v/>
      </c>
      <c r="F150" s="86" t="str">
        <f t="shared" si="52"/>
        <v/>
      </c>
      <c r="G150" s="86" t="str">
        <f t="shared" si="53"/>
        <v/>
      </c>
      <c r="H150" s="87" t="str">
        <f t="shared" si="45"/>
        <v/>
      </c>
      <c r="I150" s="87" t="str">
        <f t="shared" ref="I150:I159" si="66">IF(A150="","",I149)</f>
        <v/>
      </c>
      <c r="J150" s="87" t="str">
        <f t="shared" si="36"/>
        <v/>
      </c>
      <c r="K150" s="196" t="str">
        <f t="shared" si="37"/>
        <v/>
      </c>
      <c r="L150" s="87" t="str">
        <f t="shared" si="38"/>
        <v/>
      </c>
      <c r="N150" s="86" t="str">
        <f t="shared" si="39"/>
        <v/>
      </c>
      <c r="O150" s="86" t="str">
        <f t="shared" si="39"/>
        <v/>
      </c>
      <c r="P150" s="87" t="str">
        <f t="shared" si="46"/>
        <v/>
      </c>
      <c r="Q150" s="196" t="str">
        <f t="shared" si="64"/>
        <v/>
      </c>
      <c r="R150" s="87" t="str">
        <f t="shared" si="54"/>
        <v/>
      </c>
      <c r="S150" s="196" t="str">
        <f t="shared" si="40"/>
        <v/>
      </c>
      <c r="T150" s="87" t="str">
        <f t="shared" si="41"/>
        <v/>
      </c>
      <c r="V150" s="196" t="str">
        <f t="shared" si="42"/>
        <v/>
      </c>
      <c r="W150" s="196" t="str">
        <f t="shared" si="47"/>
        <v/>
      </c>
      <c r="Y150" s="90"/>
    </row>
    <row r="151" spans="1:25" x14ac:dyDescent="0.2">
      <c r="A151" s="91" t="str">
        <f t="shared" si="43"/>
        <v/>
      </c>
      <c r="B151" s="84" t="str">
        <f t="shared" si="48"/>
        <v/>
      </c>
      <c r="C151" s="84" t="str">
        <f t="shared" si="44"/>
        <v/>
      </c>
      <c r="D151" s="85"/>
      <c r="E151" s="86" t="str">
        <f t="shared" si="65"/>
        <v/>
      </c>
      <c r="F151" s="86" t="str">
        <f t="shared" si="52"/>
        <v/>
      </c>
      <c r="G151" s="86" t="str">
        <f t="shared" si="53"/>
        <v/>
      </c>
      <c r="H151" s="87" t="str">
        <f t="shared" si="45"/>
        <v/>
      </c>
      <c r="I151" s="87" t="str">
        <f t="shared" si="66"/>
        <v/>
      </c>
      <c r="J151" s="87" t="str">
        <f t="shared" si="36"/>
        <v/>
      </c>
      <c r="K151" s="196" t="str">
        <f t="shared" si="37"/>
        <v/>
      </c>
      <c r="L151" s="87" t="str">
        <f t="shared" si="38"/>
        <v/>
      </c>
      <c r="N151" s="86" t="str">
        <f t="shared" si="39"/>
        <v/>
      </c>
      <c r="O151" s="86" t="str">
        <f t="shared" si="39"/>
        <v/>
      </c>
      <c r="P151" s="87" t="str">
        <f t="shared" si="46"/>
        <v/>
      </c>
      <c r="Q151" s="196" t="str">
        <f t="shared" si="64"/>
        <v/>
      </c>
      <c r="R151" s="87" t="str">
        <f t="shared" si="54"/>
        <v/>
      </c>
      <c r="S151" s="196" t="str">
        <f t="shared" si="40"/>
        <v/>
      </c>
      <c r="T151" s="87" t="str">
        <f t="shared" si="41"/>
        <v/>
      </c>
      <c r="V151" s="196" t="str">
        <f t="shared" si="42"/>
        <v/>
      </c>
      <c r="W151" s="196" t="str">
        <f t="shared" si="47"/>
        <v/>
      </c>
      <c r="Y151" s="90"/>
    </row>
    <row r="152" spans="1:25" x14ac:dyDescent="0.2">
      <c r="A152" s="91" t="str">
        <f t="shared" si="43"/>
        <v/>
      </c>
      <c r="B152" s="84" t="str">
        <f t="shared" si="48"/>
        <v/>
      </c>
      <c r="C152" s="84" t="str">
        <f t="shared" si="44"/>
        <v/>
      </c>
      <c r="D152" s="85"/>
      <c r="E152" s="86" t="str">
        <f t="shared" si="65"/>
        <v/>
      </c>
      <c r="F152" s="86" t="str">
        <f t="shared" si="52"/>
        <v/>
      </c>
      <c r="G152" s="86" t="str">
        <f t="shared" si="53"/>
        <v/>
      </c>
      <c r="H152" s="87" t="str">
        <f t="shared" si="45"/>
        <v/>
      </c>
      <c r="I152" s="87" t="str">
        <f t="shared" si="66"/>
        <v/>
      </c>
      <c r="J152" s="87" t="str">
        <f t="shared" si="36"/>
        <v/>
      </c>
      <c r="K152" s="196" t="str">
        <f t="shared" si="37"/>
        <v/>
      </c>
      <c r="L152" s="87" t="str">
        <f t="shared" si="38"/>
        <v/>
      </c>
      <c r="N152" s="86" t="str">
        <f t="shared" si="39"/>
        <v/>
      </c>
      <c r="O152" s="86" t="str">
        <f t="shared" si="39"/>
        <v/>
      </c>
      <c r="P152" s="87" t="str">
        <f t="shared" si="46"/>
        <v/>
      </c>
      <c r="Q152" s="196" t="str">
        <f t="shared" si="64"/>
        <v/>
      </c>
      <c r="R152" s="87" t="str">
        <f t="shared" si="54"/>
        <v/>
      </c>
      <c r="S152" s="196" t="str">
        <f t="shared" si="40"/>
        <v/>
      </c>
      <c r="T152" s="87" t="str">
        <f t="shared" si="41"/>
        <v/>
      </c>
      <c r="V152" s="196" t="str">
        <f t="shared" si="42"/>
        <v/>
      </c>
      <c r="W152" s="196" t="str">
        <f t="shared" si="47"/>
        <v/>
      </c>
      <c r="Y152" s="90"/>
    </row>
    <row r="153" spans="1:25" x14ac:dyDescent="0.2">
      <c r="A153" s="91" t="str">
        <f t="shared" si="43"/>
        <v/>
      </c>
      <c r="B153" s="84" t="str">
        <f t="shared" si="48"/>
        <v/>
      </c>
      <c r="C153" s="84" t="str">
        <f t="shared" si="44"/>
        <v/>
      </c>
      <c r="D153" s="85"/>
      <c r="E153" s="86" t="str">
        <f t="shared" si="65"/>
        <v/>
      </c>
      <c r="F153" s="86" t="str">
        <f t="shared" si="52"/>
        <v/>
      </c>
      <c r="G153" s="86" t="str">
        <f t="shared" si="53"/>
        <v/>
      </c>
      <c r="H153" s="87" t="str">
        <f t="shared" si="45"/>
        <v/>
      </c>
      <c r="I153" s="87" t="str">
        <f t="shared" si="66"/>
        <v/>
      </c>
      <c r="J153" s="87" t="str">
        <f t="shared" si="36"/>
        <v/>
      </c>
      <c r="K153" s="196" t="str">
        <f t="shared" si="37"/>
        <v/>
      </c>
      <c r="L153" s="87" t="str">
        <f t="shared" si="38"/>
        <v/>
      </c>
      <c r="N153" s="86" t="str">
        <f t="shared" si="39"/>
        <v/>
      </c>
      <c r="O153" s="86" t="str">
        <f t="shared" si="39"/>
        <v/>
      </c>
      <c r="P153" s="87" t="str">
        <f t="shared" si="46"/>
        <v/>
      </c>
      <c r="Q153" s="196" t="str">
        <f t="shared" si="64"/>
        <v/>
      </c>
      <c r="R153" s="87" t="str">
        <f t="shared" si="54"/>
        <v/>
      </c>
      <c r="S153" s="196" t="str">
        <f t="shared" si="40"/>
        <v/>
      </c>
      <c r="T153" s="87" t="str">
        <f t="shared" si="41"/>
        <v/>
      </c>
      <c r="V153" s="196" t="str">
        <f t="shared" si="42"/>
        <v/>
      </c>
      <c r="W153" s="196" t="str">
        <f t="shared" si="47"/>
        <v/>
      </c>
      <c r="Y153" s="90"/>
    </row>
    <row r="154" spans="1:25" x14ac:dyDescent="0.2">
      <c r="A154" s="91" t="str">
        <f t="shared" si="43"/>
        <v/>
      </c>
      <c r="B154" s="84" t="str">
        <f t="shared" si="48"/>
        <v/>
      </c>
      <c r="C154" s="84" t="str">
        <f t="shared" si="44"/>
        <v/>
      </c>
      <c r="D154" s="85"/>
      <c r="E154" s="198" t="str">
        <f>IF($B$17=12,E153,IF(A154="","",IF(C154="","",VLOOKUP(EDATE(A154,-B$15),euribor!A:B,2,0))))</f>
        <v/>
      </c>
      <c r="F154" s="86" t="str">
        <f t="shared" si="52"/>
        <v/>
      </c>
      <c r="G154" s="86" t="str">
        <f t="shared" si="53"/>
        <v/>
      </c>
      <c r="H154" s="87" t="str">
        <f t="shared" si="45"/>
        <v/>
      </c>
      <c r="I154" s="202" t="str">
        <f>IF(A154="","",IFERROR(PMT(G154%/12,C154,-H154),""))</f>
        <v/>
      </c>
      <c r="J154" s="87" t="str">
        <f t="shared" si="36"/>
        <v/>
      </c>
      <c r="K154" s="196" t="str">
        <f t="shared" si="37"/>
        <v/>
      </c>
      <c r="L154" s="87" t="str">
        <f t="shared" si="38"/>
        <v/>
      </c>
      <c r="N154" s="86" t="str">
        <f t="shared" si="39"/>
        <v/>
      </c>
      <c r="O154" s="86" t="str">
        <f t="shared" si="39"/>
        <v/>
      </c>
      <c r="P154" s="87" t="str">
        <f t="shared" si="46"/>
        <v/>
      </c>
      <c r="Q154" s="203" t="str">
        <f>IF(A154="","",IFERROR(PMT(O154%/12,C154,-P154),""))</f>
        <v/>
      </c>
      <c r="R154" s="87" t="str">
        <f t="shared" si="54"/>
        <v/>
      </c>
      <c r="S154" s="196" t="str">
        <f t="shared" si="40"/>
        <v/>
      </c>
      <c r="T154" s="87" t="str">
        <f t="shared" si="41"/>
        <v/>
      </c>
      <c r="V154" s="196" t="str">
        <f t="shared" si="42"/>
        <v/>
      </c>
      <c r="W154" s="196" t="str">
        <f t="shared" si="47"/>
        <v/>
      </c>
      <c r="Y154" s="90"/>
    </row>
    <row r="155" spans="1:25" x14ac:dyDescent="0.2">
      <c r="A155" s="91" t="str">
        <f t="shared" si="43"/>
        <v/>
      </c>
      <c r="B155" s="84" t="str">
        <f t="shared" si="48"/>
        <v/>
      </c>
      <c r="C155" s="84" t="str">
        <f t="shared" si="44"/>
        <v/>
      </c>
      <c r="D155" s="85"/>
      <c r="E155" s="86" t="str">
        <f t="shared" si="65"/>
        <v/>
      </c>
      <c r="F155" s="86" t="str">
        <f t="shared" si="52"/>
        <v/>
      </c>
      <c r="G155" s="86" t="str">
        <f t="shared" si="53"/>
        <v/>
      </c>
      <c r="H155" s="87" t="str">
        <f t="shared" si="45"/>
        <v/>
      </c>
      <c r="I155" s="87" t="str">
        <f t="shared" si="66"/>
        <v/>
      </c>
      <c r="J155" s="87" t="str">
        <f t="shared" si="36"/>
        <v/>
      </c>
      <c r="K155" s="196" t="str">
        <f t="shared" si="37"/>
        <v/>
      </c>
      <c r="L155" s="87" t="str">
        <f t="shared" si="38"/>
        <v/>
      </c>
      <c r="N155" s="86" t="str">
        <f t="shared" si="39"/>
        <v/>
      </c>
      <c r="O155" s="86" t="str">
        <f t="shared" si="39"/>
        <v/>
      </c>
      <c r="P155" s="87" t="str">
        <f t="shared" si="46"/>
        <v/>
      </c>
      <c r="Q155" s="196" t="str">
        <f t="shared" si="64"/>
        <v/>
      </c>
      <c r="R155" s="87" t="str">
        <f t="shared" si="54"/>
        <v/>
      </c>
      <c r="S155" s="196" t="str">
        <f t="shared" si="40"/>
        <v/>
      </c>
      <c r="T155" s="87" t="str">
        <f t="shared" si="41"/>
        <v/>
      </c>
      <c r="V155" s="196" t="str">
        <f t="shared" si="42"/>
        <v/>
      </c>
      <c r="W155" s="196" t="str">
        <f t="shared" si="47"/>
        <v/>
      </c>
      <c r="Y155" s="90"/>
    </row>
    <row r="156" spans="1:25" x14ac:dyDescent="0.2">
      <c r="A156" s="91" t="str">
        <f t="shared" si="43"/>
        <v/>
      </c>
      <c r="B156" s="84" t="str">
        <f t="shared" si="48"/>
        <v/>
      </c>
      <c r="C156" s="84" t="str">
        <f t="shared" si="44"/>
        <v/>
      </c>
      <c r="D156" s="85"/>
      <c r="E156" s="86" t="str">
        <f t="shared" si="65"/>
        <v/>
      </c>
      <c r="F156" s="86" t="str">
        <f t="shared" si="52"/>
        <v/>
      </c>
      <c r="G156" s="86" t="str">
        <f t="shared" si="53"/>
        <v/>
      </c>
      <c r="H156" s="87" t="str">
        <f t="shared" si="45"/>
        <v/>
      </c>
      <c r="I156" s="87" t="str">
        <f t="shared" si="66"/>
        <v/>
      </c>
      <c r="J156" s="87" t="str">
        <f t="shared" ref="J156:J219" si="67">IFERROR(H156*G156%/12,"")</f>
        <v/>
      </c>
      <c r="K156" s="196" t="str">
        <f t="shared" ref="K156:K219" si="68">IFERROR(I156-J156,"")</f>
        <v/>
      </c>
      <c r="L156" s="87" t="str">
        <f t="shared" ref="L156:L219" si="69">IFERROR(H156-K156,"")</f>
        <v/>
      </c>
      <c r="N156" s="86" t="str">
        <f t="shared" ref="N156:O219" si="70">E156</f>
        <v/>
      </c>
      <c r="O156" s="86" t="str">
        <f t="shared" si="70"/>
        <v/>
      </c>
      <c r="P156" s="87" t="str">
        <f t="shared" si="46"/>
        <v/>
      </c>
      <c r="Q156" s="196" t="str">
        <f t="shared" si="64"/>
        <v/>
      </c>
      <c r="R156" s="87" t="str">
        <f t="shared" si="54"/>
        <v/>
      </c>
      <c r="S156" s="196" t="str">
        <f t="shared" ref="S156:S219" si="71">IFERROR(Q156-R156,"")</f>
        <v/>
      </c>
      <c r="T156" s="87" t="str">
        <f t="shared" ref="T156:T219" si="72">IFERROR(P156-S156,"")</f>
        <v/>
      </c>
      <c r="V156" s="196" t="str">
        <f t="shared" ref="V156:V219" si="73">IFERROR(I156-Q156,"")</f>
        <v/>
      </c>
      <c r="W156" s="196" t="str">
        <f t="shared" si="47"/>
        <v/>
      </c>
      <c r="Y156" s="90"/>
    </row>
    <row r="157" spans="1:25" x14ac:dyDescent="0.2">
      <c r="A157" s="91" t="str">
        <f t="shared" ref="A157:A220" si="74">IF(A156&lt;B$4,EDATE(A156,1),"")</f>
        <v/>
      </c>
      <c r="B157" s="84" t="str">
        <f t="shared" si="48"/>
        <v/>
      </c>
      <c r="C157" s="84" t="str">
        <f t="shared" ref="C157:C220" si="75">IF(A157="","",IFERROR(IF(C156-1&lt;=0,"",C156-1),""))</f>
        <v/>
      </c>
      <c r="D157" s="85"/>
      <c r="E157" s="86" t="str">
        <f t="shared" si="65"/>
        <v/>
      </c>
      <c r="F157" s="86" t="str">
        <f t="shared" si="52"/>
        <v/>
      </c>
      <c r="G157" s="86" t="str">
        <f t="shared" si="53"/>
        <v/>
      </c>
      <c r="H157" s="87" t="str">
        <f t="shared" ref="H157:H220" si="76">IFERROR(L156,"")</f>
        <v/>
      </c>
      <c r="I157" s="87" t="str">
        <f t="shared" si="66"/>
        <v/>
      </c>
      <c r="J157" s="87" t="str">
        <f t="shared" si="67"/>
        <v/>
      </c>
      <c r="K157" s="196" t="str">
        <f t="shared" si="68"/>
        <v/>
      </c>
      <c r="L157" s="87" t="str">
        <f t="shared" si="69"/>
        <v/>
      </c>
      <c r="N157" s="86" t="str">
        <f t="shared" si="70"/>
        <v/>
      </c>
      <c r="O157" s="86" t="str">
        <f t="shared" si="70"/>
        <v/>
      </c>
      <c r="P157" s="87" t="str">
        <f t="shared" ref="P157:P220" si="77">IFERROR(T156,"")</f>
        <v/>
      </c>
      <c r="Q157" s="196" t="str">
        <f t="shared" si="64"/>
        <v/>
      </c>
      <c r="R157" s="87" t="str">
        <f t="shared" si="54"/>
        <v/>
      </c>
      <c r="S157" s="196" t="str">
        <f t="shared" si="71"/>
        <v/>
      </c>
      <c r="T157" s="87" t="str">
        <f t="shared" si="72"/>
        <v/>
      </c>
      <c r="V157" s="196" t="str">
        <f t="shared" si="73"/>
        <v/>
      </c>
      <c r="W157" s="196" t="str">
        <f t="shared" ref="W157:W220" si="78">IFERROR(W156+V157,"")</f>
        <v/>
      </c>
      <c r="Y157" s="90"/>
    </row>
    <row r="158" spans="1:25" x14ac:dyDescent="0.2">
      <c r="A158" s="91" t="str">
        <f t="shared" si="74"/>
        <v/>
      </c>
      <c r="B158" s="84" t="str">
        <f t="shared" ref="B158:B221" si="79">IF(A158="","",B157+1)</f>
        <v/>
      </c>
      <c r="C158" s="84" t="str">
        <f t="shared" si="75"/>
        <v/>
      </c>
      <c r="D158" s="85"/>
      <c r="E158" s="86" t="str">
        <f t="shared" si="65"/>
        <v/>
      </c>
      <c r="F158" s="86" t="str">
        <f t="shared" si="52"/>
        <v/>
      </c>
      <c r="G158" s="86" t="str">
        <f t="shared" si="53"/>
        <v/>
      </c>
      <c r="H158" s="87" t="str">
        <f t="shared" si="76"/>
        <v/>
      </c>
      <c r="I158" s="87" t="str">
        <f t="shared" si="66"/>
        <v/>
      </c>
      <c r="J158" s="87" t="str">
        <f t="shared" si="67"/>
        <v/>
      </c>
      <c r="K158" s="196" t="str">
        <f t="shared" si="68"/>
        <v/>
      </c>
      <c r="L158" s="87" t="str">
        <f t="shared" si="69"/>
        <v/>
      </c>
      <c r="N158" s="86" t="str">
        <f t="shared" si="70"/>
        <v/>
      </c>
      <c r="O158" s="86" t="str">
        <f t="shared" si="70"/>
        <v/>
      </c>
      <c r="P158" s="87" t="str">
        <f t="shared" si="77"/>
        <v/>
      </c>
      <c r="Q158" s="196" t="str">
        <f t="shared" si="64"/>
        <v/>
      </c>
      <c r="R158" s="87" t="str">
        <f t="shared" si="54"/>
        <v/>
      </c>
      <c r="S158" s="196" t="str">
        <f t="shared" si="71"/>
        <v/>
      </c>
      <c r="T158" s="87" t="str">
        <f t="shared" si="72"/>
        <v/>
      </c>
      <c r="V158" s="196" t="str">
        <f t="shared" si="73"/>
        <v/>
      </c>
      <c r="W158" s="196" t="str">
        <f t="shared" si="78"/>
        <v/>
      </c>
      <c r="Y158" s="90"/>
    </row>
    <row r="159" spans="1:25" x14ac:dyDescent="0.2">
      <c r="A159" s="91" t="str">
        <f t="shared" si="74"/>
        <v/>
      </c>
      <c r="B159" s="84" t="str">
        <f t="shared" si="79"/>
        <v/>
      </c>
      <c r="C159" s="84" t="str">
        <f t="shared" si="75"/>
        <v/>
      </c>
      <c r="D159" s="85"/>
      <c r="E159" s="86" t="str">
        <f t="shared" si="65"/>
        <v/>
      </c>
      <c r="F159" s="86" t="str">
        <f t="shared" si="52"/>
        <v/>
      </c>
      <c r="G159" s="86" t="str">
        <f t="shared" si="53"/>
        <v/>
      </c>
      <c r="H159" s="87" t="str">
        <f t="shared" si="76"/>
        <v/>
      </c>
      <c r="I159" s="87" t="str">
        <f t="shared" si="66"/>
        <v/>
      </c>
      <c r="J159" s="87" t="str">
        <f t="shared" si="67"/>
        <v/>
      </c>
      <c r="K159" s="196" t="str">
        <f t="shared" si="68"/>
        <v/>
      </c>
      <c r="L159" s="87" t="str">
        <f t="shared" si="69"/>
        <v/>
      </c>
      <c r="N159" s="86" t="str">
        <f t="shared" si="70"/>
        <v/>
      </c>
      <c r="O159" s="86" t="str">
        <f t="shared" si="70"/>
        <v/>
      </c>
      <c r="P159" s="87" t="str">
        <f t="shared" si="77"/>
        <v/>
      </c>
      <c r="Q159" s="196" t="str">
        <f t="shared" si="64"/>
        <v/>
      </c>
      <c r="R159" s="87" t="str">
        <f t="shared" si="54"/>
        <v/>
      </c>
      <c r="S159" s="196" t="str">
        <f t="shared" si="71"/>
        <v/>
      </c>
      <c r="T159" s="87" t="str">
        <f t="shared" si="72"/>
        <v/>
      </c>
      <c r="V159" s="196" t="str">
        <f t="shared" si="73"/>
        <v/>
      </c>
      <c r="W159" s="196" t="str">
        <f t="shared" si="78"/>
        <v/>
      </c>
      <c r="Y159" s="90"/>
    </row>
    <row r="160" spans="1:25" x14ac:dyDescent="0.2">
      <c r="A160" s="91" t="str">
        <f t="shared" si="74"/>
        <v/>
      </c>
      <c r="B160" s="84" t="str">
        <f t="shared" si="79"/>
        <v/>
      </c>
      <c r="C160" s="84" t="str">
        <f t="shared" si="75"/>
        <v/>
      </c>
      <c r="D160" s="85"/>
      <c r="E160" s="194" t="str">
        <f>IF(A160="","",IF(C160="","",VLOOKUP(EDATE(A160,-B$15),euribor!A:B,2,0)))</f>
        <v/>
      </c>
      <c r="F160" s="86" t="str">
        <f t="shared" si="52"/>
        <v/>
      </c>
      <c r="G160" s="86" t="str">
        <f t="shared" si="53"/>
        <v/>
      </c>
      <c r="H160" s="87" t="str">
        <f t="shared" si="76"/>
        <v/>
      </c>
      <c r="I160" s="202" t="str">
        <f>IF(A160="","",IFERROR(PMT(G160%/12,C160,-H160),""))</f>
        <v/>
      </c>
      <c r="J160" s="87" t="str">
        <f t="shared" si="67"/>
        <v/>
      </c>
      <c r="K160" s="196" t="str">
        <f t="shared" si="68"/>
        <v/>
      </c>
      <c r="L160" s="87" t="str">
        <f t="shared" si="69"/>
        <v/>
      </c>
      <c r="N160" s="86" t="str">
        <f t="shared" si="70"/>
        <v/>
      </c>
      <c r="O160" s="86" t="str">
        <f t="shared" si="70"/>
        <v/>
      </c>
      <c r="P160" s="87" t="str">
        <f t="shared" si="77"/>
        <v/>
      </c>
      <c r="Q160" s="203" t="str">
        <f>IF(A160="","",IFERROR(PMT(O160%/12,C160,-P160),""))</f>
        <v/>
      </c>
      <c r="R160" s="87" t="str">
        <f t="shared" si="54"/>
        <v/>
      </c>
      <c r="S160" s="196" t="str">
        <f t="shared" si="71"/>
        <v/>
      </c>
      <c r="T160" s="87" t="str">
        <f t="shared" si="72"/>
        <v/>
      </c>
      <c r="V160" s="196" t="str">
        <f t="shared" si="73"/>
        <v/>
      </c>
      <c r="W160" s="196" t="str">
        <f t="shared" si="78"/>
        <v/>
      </c>
      <c r="Y160" s="90"/>
    </row>
    <row r="161" spans="1:25" x14ac:dyDescent="0.2">
      <c r="A161" s="91" t="str">
        <f t="shared" si="74"/>
        <v/>
      </c>
      <c r="B161" s="84" t="str">
        <f t="shared" si="79"/>
        <v/>
      </c>
      <c r="C161" s="84" t="str">
        <f t="shared" si="75"/>
        <v/>
      </c>
      <c r="D161" s="85"/>
      <c r="E161" s="86" t="str">
        <f>IF(A161="","",E160)</f>
        <v/>
      </c>
      <c r="F161" s="86" t="str">
        <f t="shared" si="52"/>
        <v/>
      </c>
      <c r="G161" s="86" t="str">
        <f t="shared" si="53"/>
        <v/>
      </c>
      <c r="H161" s="87" t="str">
        <f t="shared" si="76"/>
        <v/>
      </c>
      <c r="I161" s="87" t="str">
        <f>IF(A161="","",I160)</f>
        <v/>
      </c>
      <c r="J161" s="87" t="str">
        <f t="shared" si="67"/>
        <v/>
      </c>
      <c r="K161" s="196" t="str">
        <f t="shared" si="68"/>
        <v/>
      </c>
      <c r="L161" s="87" t="str">
        <f t="shared" si="69"/>
        <v/>
      </c>
      <c r="N161" s="86" t="str">
        <f t="shared" si="70"/>
        <v/>
      </c>
      <c r="O161" s="86" t="str">
        <f t="shared" si="70"/>
        <v/>
      </c>
      <c r="P161" s="87" t="str">
        <f t="shared" si="77"/>
        <v/>
      </c>
      <c r="Q161" s="196" t="str">
        <f t="shared" ref="Q161:Q171" si="80">IF(A161="","",Q160)</f>
        <v/>
      </c>
      <c r="R161" s="87" t="str">
        <f t="shared" si="54"/>
        <v/>
      </c>
      <c r="S161" s="196" t="str">
        <f t="shared" si="71"/>
        <v/>
      </c>
      <c r="T161" s="87" t="str">
        <f t="shared" si="72"/>
        <v/>
      </c>
      <c r="V161" s="196" t="str">
        <f t="shared" si="73"/>
        <v/>
      </c>
      <c r="W161" s="196" t="str">
        <f t="shared" si="78"/>
        <v/>
      </c>
      <c r="Y161" s="90"/>
    </row>
    <row r="162" spans="1:25" x14ac:dyDescent="0.2">
      <c r="A162" s="91" t="str">
        <f t="shared" si="74"/>
        <v/>
      </c>
      <c r="B162" s="84" t="str">
        <f t="shared" si="79"/>
        <v/>
      </c>
      <c r="C162" s="84" t="str">
        <f t="shared" si="75"/>
        <v/>
      </c>
      <c r="D162" s="85"/>
      <c r="E162" s="86" t="str">
        <f t="shared" ref="E162:E171" si="81">IF(A162="","",E161)</f>
        <v/>
      </c>
      <c r="F162" s="86" t="str">
        <f t="shared" si="52"/>
        <v/>
      </c>
      <c r="G162" s="86" t="str">
        <f t="shared" si="53"/>
        <v/>
      </c>
      <c r="H162" s="87" t="str">
        <f t="shared" si="76"/>
        <v/>
      </c>
      <c r="I162" s="87" t="str">
        <f t="shared" ref="I162:I171" si="82">IF(A162="","",I161)</f>
        <v/>
      </c>
      <c r="J162" s="87" t="str">
        <f t="shared" si="67"/>
        <v/>
      </c>
      <c r="K162" s="196" t="str">
        <f t="shared" si="68"/>
        <v/>
      </c>
      <c r="L162" s="87" t="str">
        <f t="shared" si="69"/>
        <v/>
      </c>
      <c r="N162" s="86" t="str">
        <f t="shared" si="70"/>
        <v/>
      </c>
      <c r="O162" s="86" t="str">
        <f t="shared" si="70"/>
        <v/>
      </c>
      <c r="P162" s="87" t="str">
        <f t="shared" si="77"/>
        <v/>
      </c>
      <c r="Q162" s="196" t="str">
        <f t="shared" si="80"/>
        <v/>
      </c>
      <c r="R162" s="87" t="str">
        <f t="shared" si="54"/>
        <v/>
      </c>
      <c r="S162" s="196" t="str">
        <f t="shared" si="71"/>
        <v/>
      </c>
      <c r="T162" s="87" t="str">
        <f t="shared" si="72"/>
        <v/>
      </c>
      <c r="V162" s="196" t="str">
        <f t="shared" si="73"/>
        <v/>
      </c>
      <c r="W162" s="196" t="str">
        <f t="shared" si="78"/>
        <v/>
      </c>
      <c r="Y162" s="90"/>
    </row>
    <row r="163" spans="1:25" x14ac:dyDescent="0.2">
      <c r="A163" s="91" t="str">
        <f t="shared" si="74"/>
        <v/>
      </c>
      <c r="B163" s="84" t="str">
        <f t="shared" si="79"/>
        <v/>
      </c>
      <c r="C163" s="84" t="str">
        <f t="shared" si="75"/>
        <v/>
      </c>
      <c r="D163" s="85"/>
      <c r="E163" s="86" t="str">
        <f t="shared" si="81"/>
        <v/>
      </c>
      <c r="F163" s="86" t="str">
        <f t="shared" si="52"/>
        <v/>
      </c>
      <c r="G163" s="86" t="str">
        <f t="shared" si="53"/>
        <v/>
      </c>
      <c r="H163" s="87" t="str">
        <f t="shared" si="76"/>
        <v/>
      </c>
      <c r="I163" s="87" t="str">
        <f t="shared" si="82"/>
        <v/>
      </c>
      <c r="J163" s="87" t="str">
        <f t="shared" si="67"/>
        <v/>
      </c>
      <c r="K163" s="196" t="str">
        <f t="shared" si="68"/>
        <v/>
      </c>
      <c r="L163" s="87" t="str">
        <f t="shared" si="69"/>
        <v/>
      </c>
      <c r="N163" s="86" t="str">
        <f t="shared" si="70"/>
        <v/>
      </c>
      <c r="O163" s="86" t="str">
        <f t="shared" si="70"/>
        <v/>
      </c>
      <c r="P163" s="87" t="str">
        <f t="shared" si="77"/>
        <v/>
      </c>
      <c r="Q163" s="196" t="str">
        <f t="shared" si="80"/>
        <v/>
      </c>
      <c r="R163" s="87" t="str">
        <f t="shared" si="54"/>
        <v/>
      </c>
      <c r="S163" s="196" t="str">
        <f t="shared" si="71"/>
        <v/>
      </c>
      <c r="T163" s="87" t="str">
        <f t="shared" si="72"/>
        <v/>
      </c>
      <c r="V163" s="196" t="str">
        <f t="shared" si="73"/>
        <v/>
      </c>
      <c r="W163" s="196" t="str">
        <f t="shared" si="78"/>
        <v/>
      </c>
      <c r="Y163" s="90"/>
    </row>
    <row r="164" spans="1:25" x14ac:dyDescent="0.2">
      <c r="A164" s="91" t="str">
        <f t="shared" si="74"/>
        <v/>
      </c>
      <c r="B164" s="84" t="str">
        <f t="shared" si="79"/>
        <v/>
      </c>
      <c r="C164" s="84" t="str">
        <f t="shared" si="75"/>
        <v/>
      </c>
      <c r="D164" s="85"/>
      <c r="E164" s="86" t="str">
        <f t="shared" si="81"/>
        <v/>
      </c>
      <c r="F164" s="86" t="str">
        <f t="shared" si="52"/>
        <v/>
      </c>
      <c r="G164" s="86" t="str">
        <f t="shared" si="53"/>
        <v/>
      </c>
      <c r="H164" s="87" t="str">
        <f t="shared" si="76"/>
        <v/>
      </c>
      <c r="I164" s="87" t="str">
        <f t="shared" si="82"/>
        <v/>
      </c>
      <c r="J164" s="87" t="str">
        <f t="shared" si="67"/>
        <v/>
      </c>
      <c r="K164" s="196" t="str">
        <f t="shared" si="68"/>
        <v/>
      </c>
      <c r="L164" s="87" t="str">
        <f t="shared" si="69"/>
        <v/>
      </c>
      <c r="N164" s="86" t="str">
        <f t="shared" si="70"/>
        <v/>
      </c>
      <c r="O164" s="86" t="str">
        <f t="shared" si="70"/>
        <v/>
      </c>
      <c r="P164" s="87" t="str">
        <f t="shared" si="77"/>
        <v/>
      </c>
      <c r="Q164" s="196" t="str">
        <f t="shared" si="80"/>
        <v/>
      </c>
      <c r="R164" s="87" t="str">
        <f t="shared" si="54"/>
        <v/>
      </c>
      <c r="S164" s="196" t="str">
        <f t="shared" si="71"/>
        <v/>
      </c>
      <c r="T164" s="87" t="str">
        <f t="shared" si="72"/>
        <v/>
      </c>
      <c r="V164" s="196" t="str">
        <f t="shared" si="73"/>
        <v/>
      </c>
      <c r="W164" s="196" t="str">
        <f t="shared" si="78"/>
        <v/>
      </c>
      <c r="Y164" s="90"/>
    </row>
    <row r="165" spans="1:25" x14ac:dyDescent="0.2">
      <c r="A165" s="91" t="str">
        <f t="shared" si="74"/>
        <v/>
      </c>
      <c r="B165" s="84" t="str">
        <f t="shared" si="79"/>
        <v/>
      </c>
      <c r="C165" s="84" t="str">
        <f t="shared" si="75"/>
        <v/>
      </c>
      <c r="D165" s="85"/>
      <c r="E165" s="86" t="str">
        <f t="shared" si="81"/>
        <v/>
      </c>
      <c r="F165" s="86" t="str">
        <f t="shared" si="52"/>
        <v/>
      </c>
      <c r="G165" s="86" t="str">
        <f t="shared" si="53"/>
        <v/>
      </c>
      <c r="H165" s="87" t="str">
        <f t="shared" si="76"/>
        <v/>
      </c>
      <c r="I165" s="87" t="str">
        <f t="shared" si="82"/>
        <v/>
      </c>
      <c r="J165" s="87" t="str">
        <f t="shared" si="67"/>
        <v/>
      </c>
      <c r="K165" s="196" t="str">
        <f t="shared" si="68"/>
        <v/>
      </c>
      <c r="L165" s="87" t="str">
        <f t="shared" si="69"/>
        <v/>
      </c>
      <c r="N165" s="86" t="str">
        <f t="shared" si="70"/>
        <v/>
      </c>
      <c r="O165" s="86" t="str">
        <f t="shared" si="70"/>
        <v/>
      </c>
      <c r="P165" s="87" t="str">
        <f t="shared" si="77"/>
        <v/>
      </c>
      <c r="Q165" s="196" t="str">
        <f t="shared" si="80"/>
        <v/>
      </c>
      <c r="R165" s="87" t="str">
        <f t="shared" si="54"/>
        <v/>
      </c>
      <c r="S165" s="196" t="str">
        <f t="shared" si="71"/>
        <v/>
      </c>
      <c r="T165" s="87" t="str">
        <f t="shared" si="72"/>
        <v/>
      </c>
      <c r="V165" s="196" t="str">
        <f t="shared" si="73"/>
        <v/>
      </c>
      <c r="W165" s="196" t="str">
        <f t="shared" si="78"/>
        <v/>
      </c>
      <c r="Y165" s="90"/>
    </row>
    <row r="166" spans="1:25" x14ac:dyDescent="0.2">
      <c r="A166" s="91" t="str">
        <f t="shared" si="74"/>
        <v/>
      </c>
      <c r="B166" s="84" t="str">
        <f t="shared" si="79"/>
        <v/>
      </c>
      <c r="C166" s="84" t="str">
        <f t="shared" si="75"/>
        <v/>
      </c>
      <c r="D166" s="85"/>
      <c r="E166" s="198" t="str">
        <f>IF($B$17=12,E165,IF(A166="","",IF(C166="","",VLOOKUP(EDATE(A166,-B$15),euribor!A:B,2,0))))</f>
        <v/>
      </c>
      <c r="F166" s="86" t="str">
        <f t="shared" si="52"/>
        <v/>
      </c>
      <c r="G166" s="86" t="str">
        <f t="shared" si="53"/>
        <v/>
      </c>
      <c r="H166" s="87" t="str">
        <f t="shared" si="76"/>
        <v/>
      </c>
      <c r="I166" s="202" t="str">
        <f>IF(A166="","",IFERROR(PMT(G166%/12,C166,-H166),""))</f>
        <v/>
      </c>
      <c r="J166" s="87" t="str">
        <f t="shared" si="67"/>
        <v/>
      </c>
      <c r="K166" s="196" t="str">
        <f t="shared" si="68"/>
        <v/>
      </c>
      <c r="L166" s="87" t="str">
        <f t="shared" si="69"/>
        <v/>
      </c>
      <c r="N166" s="86" t="str">
        <f t="shared" si="70"/>
        <v/>
      </c>
      <c r="O166" s="86" t="str">
        <f t="shared" si="70"/>
        <v/>
      </c>
      <c r="P166" s="87" t="str">
        <f t="shared" si="77"/>
        <v/>
      </c>
      <c r="Q166" s="203" t="str">
        <f>IF(A166="","",IFERROR(PMT(O166%/12,C166,-P166),""))</f>
        <v/>
      </c>
      <c r="R166" s="87" t="str">
        <f t="shared" si="54"/>
        <v/>
      </c>
      <c r="S166" s="196" t="str">
        <f t="shared" si="71"/>
        <v/>
      </c>
      <c r="T166" s="87" t="str">
        <f t="shared" si="72"/>
        <v/>
      </c>
      <c r="V166" s="196" t="str">
        <f t="shared" si="73"/>
        <v/>
      </c>
      <c r="W166" s="196" t="str">
        <f t="shared" si="78"/>
        <v/>
      </c>
      <c r="Y166" s="90"/>
    </row>
    <row r="167" spans="1:25" x14ac:dyDescent="0.2">
      <c r="A167" s="91" t="str">
        <f t="shared" si="74"/>
        <v/>
      </c>
      <c r="B167" s="84" t="str">
        <f t="shared" si="79"/>
        <v/>
      </c>
      <c r="C167" s="84" t="str">
        <f t="shared" si="75"/>
        <v/>
      </c>
      <c r="D167" s="85"/>
      <c r="E167" s="86" t="str">
        <f t="shared" si="81"/>
        <v/>
      </c>
      <c r="F167" s="86" t="str">
        <f t="shared" si="52"/>
        <v/>
      </c>
      <c r="G167" s="86" t="str">
        <f t="shared" si="53"/>
        <v/>
      </c>
      <c r="H167" s="87" t="str">
        <f t="shared" si="76"/>
        <v/>
      </c>
      <c r="I167" s="87" t="str">
        <f t="shared" si="82"/>
        <v/>
      </c>
      <c r="J167" s="87" t="str">
        <f t="shared" si="67"/>
        <v/>
      </c>
      <c r="K167" s="196" t="str">
        <f t="shared" si="68"/>
        <v/>
      </c>
      <c r="L167" s="87" t="str">
        <f t="shared" si="69"/>
        <v/>
      </c>
      <c r="N167" s="86" t="str">
        <f t="shared" si="70"/>
        <v/>
      </c>
      <c r="O167" s="86" t="str">
        <f t="shared" si="70"/>
        <v/>
      </c>
      <c r="P167" s="87" t="str">
        <f t="shared" si="77"/>
        <v/>
      </c>
      <c r="Q167" s="196" t="str">
        <f t="shared" si="80"/>
        <v/>
      </c>
      <c r="R167" s="87" t="str">
        <f t="shared" si="54"/>
        <v/>
      </c>
      <c r="S167" s="196" t="str">
        <f t="shared" si="71"/>
        <v/>
      </c>
      <c r="T167" s="87" t="str">
        <f t="shared" si="72"/>
        <v/>
      </c>
      <c r="V167" s="196" t="str">
        <f t="shared" si="73"/>
        <v/>
      </c>
      <c r="W167" s="196" t="str">
        <f t="shared" si="78"/>
        <v/>
      </c>
      <c r="Y167" s="90"/>
    </row>
    <row r="168" spans="1:25" x14ac:dyDescent="0.2">
      <c r="A168" s="91" t="str">
        <f t="shared" si="74"/>
        <v/>
      </c>
      <c r="B168" s="84" t="str">
        <f t="shared" si="79"/>
        <v/>
      </c>
      <c r="C168" s="84" t="str">
        <f t="shared" si="75"/>
        <v/>
      </c>
      <c r="D168" s="85"/>
      <c r="E168" s="86" t="str">
        <f t="shared" si="81"/>
        <v/>
      </c>
      <c r="F168" s="86" t="str">
        <f t="shared" ref="F168:F231" si="83">IF(E168=0,"",IFERROR(E168+B$12,""))</f>
        <v/>
      </c>
      <c r="G168" s="86" t="str">
        <f t="shared" ref="G168:G231" si="84">IF(F168&lt;=B$16,B$16,F168)</f>
        <v/>
      </c>
      <c r="H168" s="87" t="str">
        <f t="shared" si="76"/>
        <v/>
      </c>
      <c r="I168" s="87" t="str">
        <f t="shared" si="82"/>
        <v/>
      </c>
      <c r="J168" s="87" t="str">
        <f t="shared" si="67"/>
        <v/>
      </c>
      <c r="K168" s="196" t="str">
        <f t="shared" si="68"/>
        <v/>
      </c>
      <c r="L168" s="87" t="str">
        <f t="shared" si="69"/>
        <v/>
      </c>
      <c r="N168" s="86" t="str">
        <f t="shared" si="70"/>
        <v/>
      </c>
      <c r="O168" s="86" t="str">
        <f t="shared" si="70"/>
        <v/>
      </c>
      <c r="P168" s="87" t="str">
        <f t="shared" si="77"/>
        <v/>
      </c>
      <c r="Q168" s="196" t="str">
        <f t="shared" si="80"/>
        <v/>
      </c>
      <c r="R168" s="87" t="str">
        <f t="shared" si="54"/>
        <v/>
      </c>
      <c r="S168" s="196" t="str">
        <f t="shared" si="71"/>
        <v/>
      </c>
      <c r="T168" s="87" t="str">
        <f t="shared" si="72"/>
        <v/>
      </c>
      <c r="V168" s="196" t="str">
        <f t="shared" si="73"/>
        <v/>
      </c>
      <c r="W168" s="196" t="str">
        <f t="shared" si="78"/>
        <v/>
      </c>
      <c r="Y168" s="90"/>
    </row>
    <row r="169" spans="1:25" x14ac:dyDescent="0.2">
      <c r="A169" s="91" t="str">
        <f t="shared" si="74"/>
        <v/>
      </c>
      <c r="B169" s="84" t="str">
        <f t="shared" si="79"/>
        <v/>
      </c>
      <c r="C169" s="84" t="str">
        <f t="shared" si="75"/>
        <v/>
      </c>
      <c r="D169" s="85"/>
      <c r="E169" s="86" t="str">
        <f t="shared" si="81"/>
        <v/>
      </c>
      <c r="F169" s="86" t="str">
        <f t="shared" si="83"/>
        <v/>
      </c>
      <c r="G169" s="86" t="str">
        <f t="shared" si="84"/>
        <v/>
      </c>
      <c r="H169" s="87" t="str">
        <f t="shared" si="76"/>
        <v/>
      </c>
      <c r="I169" s="87" t="str">
        <f t="shared" si="82"/>
        <v/>
      </c>
      <c r="J169" s="87" t="str">
        <f t="shared" si="67"/>
        <v/>
      </c>
      <c r="K169" s="196" t="str">
        <f t="shared" si="68"/>
        <v/>
      </c>
      <c r="L169" s="87" t="str">
        <f t="shared" si="69"/>
        <v/>
      </c>
      <c r="N169" s="86" t="str">
        <f t="shared" si="70"/>
        <v/>
      </c>
      <c r="O169" s="86" t="str">
        <f t="shared" si="70"/>
        <v/>
      </c>
      <c r="P169" s="87" t="str">
        <f t="shared" si="77"/>
        <v/>
      </c>
      <c r="Q169" s="196" t="str">
        <f t="shared" si="80"/>
        <v/>
      </c>
      <c r="R169" s="87" t="str">
        <f t="shared" ref="R169:R232" si="85">IFERROR(P169*O169%/12,"")</f>
        <v/>
      </c>
      <c r="S169" s="196" t="str">
        <f t="shared" si="71"/>
        <v/>
      </c>
      <c r="T169" s="87" t="str">
        <f t="shared" si="72"/>
        <v/>
      </c>
      <c r="V169" s="196" t="str">
        <f t="shared" si="73"/>
        <v/>
      </c>
      <c r="W169" s="196" t="str">
        <f t="shared" si="78"/>
        <v/>
      </c>
      <c r="Y169" s="90"/>
    </row>
    <row r="170" spans="1:25" x14ac:dyDescent="0.2">
      <c r="A170" s="91" t="str">
        <f t="shared" si="74"/>
        <v/>
      </c>
      <c r="B170" s="84" t="str">
        <f t="shared" si="79"/>
        <v/>
      </c>
      <c r="C170" s="84" t="str">
        <f t="shared" si="75"/>
        <v/>
      </c>
      <c r="D170" s="85"/>
      <c r="E170" s="86" t="str">
        <f t="shared" si="81"/>
        <v/>
      </c>
      <c r="F170" s="86" t="str">
        <f t="shared" si="83"/>
        <v/>
      </c>
      <c r="G170" s="86" t="str">
        <f t="shared" si="84"/>
        <v/>
      </c>
      <c r="H170" s="87" t="str">
        <f t="shared" si="76"/>
        <v/>
      </c>
      <c r="I170" s="87" t="str">
        <f t="shared" si="82"/>
        <v/>
      </c>
      <c r="J170" s="87" t="str">
        <f t="shared" si="67"/>
        <v/>
      </c>
      <c r="K170" s="196" t="str">
        <f t="shared" si="68"/>
        <v/>
      </c>
      <c r="L170" s="87" t="str">
        <f t="shared" si="69"/>
        <v/>
      </c>
      <c r="N170" s="86" t="str">
        <f t="shared" si="70"/>
        <v/>
      </c>
      <c r="O170" s="86" t="str">
        <f t="shared" si="70"/>
        <v/>
      </c>
      <c r="P170" s="87" t="str">
        <f t="shared" si="77"/>
        <v/>
      </c>
      <c r="Q170" s="196" t="str">
        <f t="shared" si="80"/>
        <v/>
      </c>
      <c r="R170" s="87" t="str">
        <f t="shared" si="85"/>
        <v/>
      </c>
      <c r="S170" s="196" t="str">
        <f t="shared" si="71"/>
        <v/>
      </c>
      <c r="T170" s="87" t="str">
        <f t="shared" si="72"/>
        <v/>
      </c>
      <c r="V170" s="196" t="str">
        <f t="shared" si="73"/>
        <v/>
      </c>
      <c r="W170" s="196" t="str">
        <f t="shared" si="78"/>
        <v/>
      </c>
      <c r="Y170" s="90"/>
    </row>
    <row r="171" spans="1:25" x14ac:dyDescent="0.2">
      <c r="A171" s="91" t="str">
        <f t="shared" si="74"/>
        <v/>
      </c>
      <c r="B171" s="84" t="str">
        <f t="shared" si="79"/>
        <v/>
      </c>
      <c r="C171" s="84" t="str">
        <f t="shared" si="75"/>
        <v/>
      </c>
      <c r="D171" s="85"/>
      <c r="E171" s="86" t="str">
        <f t="shared" si="81"/>
        <v/>
      </c>
      <c r="F171" s="86" t="str">
        <f t="shared" si="83"/>
        <v/>
      </c>
      <c r="G171" s="86" t="str">
        <f t="shared" si="84"/>
        <v/>
      </c>
      <c r="H171" s="87" t="str">
        <f t="shared" si="76"/>
        <v/>
      </c>
      <c r="I171" s="87" t="str">
        <f t="shared" si="82"/>
        <v/>
      </c>
      <c r="J171" s="87" t="str">
        <f t="shared" si="67"/>
        <v/>
      </c>
      <c r="K171" s="196" t="str">
        <f t="shared" si="68"/>
        <v/>
      </c>
      <c r="L171" s="87" t="str">
        <f t="shared" si="69"/>
        <v/>
      </c>
      <c r="N171" s="86" t="str">
        <f t="shared" si="70"/>
        <v/>
      </c>
      <c r="O171" s="86" t="str">
        <f t="shared" si="70"/>
        <v/>
      </c>
      <c r="P171" s="87" t="str">
        <f t="shared" si="77"/>
        <v/>
      </c>
      <c r="Q171" s="196" t="str">
        <f t="shared" si="80"/>
        <v/>
      </c>
      <c r="R171" s="87" t="str">
        <f t="shared" si="85"/>
        <v/>
      </c>
      <c r="S171" s="196" t="str">
        <f t="shared" si="71"/>
        <v/>
      </c>
      <c r="T171" s="87" t="str">
        <f t="shared" si="72"/>
        <v/>
      </c>
      <c r="V171" s="196" t="str">
        <f t="shared" si="73"/>
        <v/>
      </c>
      <c r="W171" s="196" t="str">
        <f t="shared" si="78"/>
        <v/>
      </c>
      <c r="Y171" s="90"/>
    </row>
    <row r="172" spans="1:25" x14ac:dyDescent="0.2">
      <c r="A172" s="91" t="str">
        <f t="shared" si="74"/>
        <v/>
      </c>
      <c r="B172" s="84" t="str">
        <f t="shared" si="79"/>
        <v/>
      </c>
      <c r="C172" s="84" t="str">
        <f t="shared" si="75"/>
        <v/>
      </c>
      <c r="D172" s="85"/>
      <c r="E172" s="194" t="str">
        <f>IF(A172="","",IF(C172="","",VLOOKUP(EDATE(A172,-B$15),euribor!A:B,2,0)))</f>
        <v/>
      </c>
      <c r="F172" s="86" t="str">
        <f t="shared" si="83"/>
        <v/>
      </c>
      <c r="G172" s="86" t="str">
        <f t="shared" si="84"/>
        <v/>
      </c>
      <c r="H172" s="87" t="str">
        <f t="shared" si="76"/>
        <v/>
      </c>
      <c r="I172" s="202" t="str">
        <f>IF(A172="","",IFERROR(PMT(G172%/12,C172,-H172),""))</f>
        <v/>
      </c>
      <c r="J172" s="87" t="str">
        <f t="shared" si="67"/>
        <v/>
      </c>
      <c r="K172" s="196" t="str">
        <f t="shared" si="68"/>
        <v/>
      </c>
      <c r="L172" s="87" t="str">
        <f t="shared" si="69"/>
        <v/>
      </c>
      <c r="N172" s="86" t="str">
        <f t="shared" si="70"/>
        <v/>
      </c>
      <c r="O172" s="86" t="str">
        <f t="shared" si="70"/>
        <v/>
      </c>
      <c r="P172" s="87" t="str">
        <f t="shared" si="77"/>
        <v/>
      </c>
      <c r="Q172" s="203" t="str">
        <f>IF(A172="","",IFERROR(PMT(O172%/12,C172,-P172),""))</f>
        <v/>
      </c>
      <c r="R172" s="87" t="str">
        <f t="shared" si="85"/>
        <v/>
      </c>
      <c r="S172" s="196" t="str">
        <f t="shared" si="71"/>
        <v/>
      </c>
      <c r="T172" s="87" t="str">
        <f t="shared" si="72"/>
        <v/>
      </c>
      <c r="V172" s="196" t="str">
        <f t="shared" si="73"/>
        <v/>
      </c>
      <c r="W172" s="196" t="str">
        <f t="shared" si="78"/>
        <v/>
      </c>
      <c r="Y172" s="90"/>
    </row>
    <row r="173" spans="1:25" x14ac:dyDescent="0.2">
      <c r="A173" s="91" t="str">
        <f t="shared" si="74"/>
        <v/>
      </c>
      <c r="B173" s="84" t="str">
        <f t="shared" si="79"/>
        <v/>
      </c>
      <c r="C173" s="84" t="str">
        <f t="shared" si="75"/>
        <v/>
      </c>
      <c r="D173" s="85"/>
      <c r="E173" s="86" t="str">
        <f>IF(A173="","",E172)</f>
        <v/>
      </c>
      <c r="F173" s="86" t="str">
        <f t="shared" si="83"/>
        <v/>
      </c>
      <c r="G173" s="86" t="str">
        <f t="shared" si="84"/>
        <v/>
      </c>
      <c r="H173" s="87" t="str">
        <f t="shared" si="76"/>
        <v/>
      </c>
      <c r="I173" s="87" t="str">
        <f>IF(A173="","",I172)</f>
        <v/>
      </c>
      <c r="J173" s="87" t="str">
        <f t="shared" si="67"/>
        <v/>
      </c>
      <c r="K173" s="196" t="str">
        <f t="shared" si="68"/>
        <v/>
      </c>
      <c r="L173" s="87" t="str">
        <f t="shared" si="69"/>
        <v/>
      </c>
      <c r="N173" s="86" t="str">
        <f t="shared" si="70"/>
        <v/>
      </c>
      <c r="O173" s="86" t="str">
        <f t="shared" si="70"/>
        <v/>
      </c>
      <c r="P173" s="87" t="str">
        <f t="shared" si="77"/>
        <v/>
      </c>
      <c r="Q173" s="196" t="str">
        <f t="shared" ref="Q173:Q183" si="86">IF(A173="","",Q172)</f>
        <v/>
      </c>
      <c r="R173" s="87" t="str">
        <f t="shared" si="85"/>
        <v/>
      </c>
      <c r="S173" s="196" t="str">
        <f t="shared" si="71"/>
        <v/>
      </c>
      <c r="T173" s="87" t="str">
        <f t="shared" si="72"/>
        <v/>
      </c>
      <c r="V173" s="196" t="str">
        <f t="shared" si="73"/>
        <v/>
      </c>
      <c r="W173" s="196" t="str">
        <f t="shared" si="78"/>
        <v/>
      </c>
      <c r="Y173" s="90"/>
    </row>
    <row r="174" spans="1:25" x14ac:dyDescent="0.2">
      <c r="A174" s="91" t="str">
        <f t="shared" si="74"/>
        <v/>
      </c>
      <c r="B174" s="84" t="str">
        <f t="shared" si="79"/>
        <v/>
      </c>
      <c r="C174" s="84" t="str">
        <f t="shared" si="75"/>
        <v/>
      </c>
      <c r="D174" s="85"/>
      <c r="E174" s="86" t="str">
        <f t="shared" ref="E174:E183" si="87">IF(A174="","",E173)</f>
        <v/>
      </c>
      <c r="F174" s="86" t="str">
        <f t="shared" si="83"/>
        <v/>
      </c>
      <c r="G174" s="86" t="str">
        <f t="shared" si="84"/>
        <v/>
      </c>
      <c r="H174" s="87" t="str">
        <f t="shared" si="76"/>
        <v/>
      </c>
      <c r="I174" s="87" t="str">
        <f t="shared" ref="I174:I183" si="88">IF(A174="","",I173)</f>
        <v/>
      </c>
      <c r="J174" s="87" t="str">
        <f t="shared" si="67"/>
        <v/>
      </c>
      <c r="K174" s="196" t="str">
        <f t="shared" si="68"/>
        <v/>
      </c>
      <c r="L174" s="87" t="str">
        <f t="shared" si="69"/>
        <v/>
      </c>
      <c r="N174" s="86" t="str">
        <f t="shared" si="70"/>
        <v/>
      </c>
      <c r="O174" s="86" t="str">
        <f t="shared" si="70"/>
        <v/>
      </c>
      <c r="P174" s="87" t="str">
        <f t="shared" si="77"/>
        <v/>
      </c>
      <c r="Q174" s="196" t="str">
        <f t="shared" si="86"/>
        <v/>
      </c>
      <c r="R174" s="87" t="str">
        <f t="shared" si="85"/>
        <v/>
      </c>
      <c r="S174" s="196" t="str">
        <f t="shared" si="71"/>
        <v/>
      </c>
      <c r="T174" s="87" t="str">
        <f t="shared" si="72"/>
        <v/>
      </c>
      <c r="V174" s="196" t="str">
        <f t="shared" si="73"/>
        <v/>
      </c>
      <c r="W174" s="196" t="str">
        <f t="shared" si="78"/>
        <v/>
      </c>
      <c r="Y174" s="90"/>
    </row>
    <row r="175" spans="1:25" x14ac:dyDescent="0.2">
      <c r="A175" s="91" t="str">
        <f t="shared" si="74"/>
        <v/>
      </c>
      <c r="B175" s="84" t="str">
        <f t="shared" si="79"/>
        <v/>
      </c>
      <c r="C175" s="84" t="str">
        <f t="shared" si="75"/>
        <v/>
      </c>
      <c r="D175" s="85"/>
      <c r="E175" s="86" t="str">
        <f t="shared" si="87"/>
        <v/>
      </c>
      <c r="F175" s="86" t="str">
        <f t="shared" si="83"/>
        <v/>
      </c>
      <c r="G175" s="86" t="str">
        <f t="shared" si="84"/>
        <v/>
      </c>
      <c r="H175" s="87" t="str">
        <f t="shared" si="76"/>
        <v/>
      </c>
      <c r="I175" s="87" t="str">
        <f t="shared" si="88"/>
        <v/>
      </c>
      <c r="J175" s="87" t="str">
        <f t="shared" si="67"/>
        <v/>
      </c>
      <c r="K175" s="196" t="str">
        <f t="shared" si="68"/>
        <v/>
      </c>
      <c r="L175" s="87" t="str">
        <f t="shared" si="69"/>
        <v/>
      </c>
      <c r="N175" s="86" t="str">
        <f t="shared" si="70"/>
        <v/>
      </c>
      <c r="O175" s="86" t="str">
        <f t="shared" si="70"/>
        <v/>
      </c>
      <c r="P175" s="87" t="str">
        <f t="shared" si="77"/>
        <v/>
      </c>
      <c r="Q175" s="196" t="str">
        <f t="shared" si="86"/>
        <v/>
      </c>
      <c r="R175" s="87" t="str">
        <f t="shared" si="85"/>
        <v/>
      </c>
      <c r="S175" s="196" t="str">
        <f t="shared" si="71"/>
        <v/>
      </c>
      <c r="T175" s="87" t="str">
        <f t="shared" si="72"/>
        <v/>
      </c>
      <c r="V175" s="196" t="str">
        <f t="shared" si="73"/>
        <v/>
      </c>
      <c r="W175" s="196" t="str">
        <f t="shared" si="78"/>
        <v/>
      </c>
      <c r="Y175" s="90"/>
    </row>
    <row r="176" spans="1:25" x14ac:dyDescent="0.2">
      <c r="A176" s="91" t="str">
        <f t="shared" si="74"/>
        <v/>
      </c>
      <c r="B176" s="84" t="str">
        <f t="shared" si="79"/>
        <v/>
      </c>
      <c r="C176" s="84" t="str">
        <f t="shared" si="75"/>
        <v/>
      </c>
      <c r="D176" s="85"/>
      <c r="E176" s="86" t="str">
        <f t="shared" si="87"/>
        <v/>
      </c>
      <c r="F176" s="86" t="str">
        <f t="shared" si="83"/>
        <v/>
      </c>
      <c r="G176" s="86" t="str">
        <f t="shared" si="84"/>
        <v/>
      </c>
      <c r="H176" s="87" t="str">
        <f t="shared" si="76"/>
        <v/>
      </c>
      <c r="I176" s="87" t="str">
        <f t="shared" si="88"/>
        <v/>
      </c>
      <c r="J176" s="87" t="str">
        <f t="shared" si="67"/>
        <v/>
      </c>
      <c r="K176" s="196" t="str">
        <f t="shared" si="68"/>
        <v/>
      </c>
      <c r="L176" s="87" t="str">
        <f t="shared" si="69"/>
        <v/>
      </c>
      <c r="N176" s="86" t="str">
        <f t="shared" si="70"/>
        <v/>
      </c>
      <c r="O176" s="86" t="str">
        <f t="shared" si="70"/>
        <v/>
      </c>
      <c r="P176" s="87" t="str">
        <f t="shared" si="77"/>
        <v/>
      </c>
      <c r="Q176" s="196" t="str">
        <f t="shared" si="86"/>
        <v/>
      </c>
      <c r="R176" s="87" t="str">
        <f t="shared" si="85"/>
        <v/>
      </c>
      <c r="S176" s="196" t="str">
        <f t="shared" si="71"/>
        <v/>
      </c>
      <c r="T176" s="87" t="str">
        <f t="shared" si="72"/>
        <v/>
      </c>
      <c r="V176" s="196" t="str">
        <f t="shared" si="73"/>
        <v/>
      </c>
      <c r="W176" s="196" t="str">
        <f t="shared" si="78"/>
        <v/>
      </c>
      <c r="Y176" s="90"/>
    </row>
    <row r="177" spans="1:25" x14ac:dyDescent="0.2">
      <c r="A177" s="91" t="str">
        <f t="shared" si="74"/>
        <v/>
      </c>
      <c r="B177" s="84" t="str">
        <f t="shared" si="79"/>
        <v/>
      </c>
      <c r="C177" s="84" t="str">
        <f t="shared" si="75"/>
        <v/>
      </c>
      <c r="D177" s="85"/>
      <c r="E177" s="86" t="str">
        <f t="shared" si="87"/>
        <v/>
      </c>
      <c r="F177" s="86" t="str">
        <f t="shared" si="83"/>
        <v/>
      </c>
      <c r="G177" s="86" t="str">
        <f t="shared" si="84"/>
        <v/>
      </c>
      <c r="H177" s="87" t="str">
        <f t="shared" si="76"/>
        <v/>
      </c>
      <c r="I177" s="87" t="str">
        <f t="shared" si="88"/>
        <v/>
      </c>
      <c r="J177" s="87" t="str">
        <f t="shared" si="67"/>
        <v/>
      </c>
      <c r="K177" s="196" t="str">
        <f t="shared" si="68"/>
        <v/>
      </c>
      <c r="L177" s="87" t="str">
        <f t="shared" si="69"/>
        <v/>
      </c>
      <c r="N177" s="86" t="str">
        <f t="shared" si="70"/>
        <v/>
      </c>
      <c r="O177" s="86" t="str">
        <f t="shared" si="70"/>
        <v/>
      </c>
      <c r="P177" s="87" t="str">
        <f t="shared" si="77"/>
        <v/>
      </c>
      <c r="Q177" s="196" t="str">
        <f t="shared" si="86"/>
        <v/>
      </c>
      <c r="R177" s="87" t="str">
        <f t="shared" si="85"/>
        <v/>
      </c>
      <c r="S177" s="196" t="str">
        <f t="shared" si="71"/>
        <v/>
      </c>
      <c r="T177" s="87" t="str">
        <f t="shared" si="72"/>
        <v/>
      </c>
      <c r="V177" s="196" t="str">
        <f t="shared" si="73"/>
        <v/>
      </c>
      <c r="W177" s="196" t="str">
        <f t="shared" si="78"/>
        <v/>
      </c>
      <c r="Y177" s="90"/>
    </row>
    <row r="178" spans="1:25" x14ac:dyDescent="0.2">
      <c r="A178" s="91" t="str">
        <f t="shared" si="74"/>
        <v/>
      </c>
      <c r="B178" s="84" t="str">
        <f t="shared" si="79"/>
        <v/>
      </c>
      <c r="C178" s="84" t="str">
        <f t="shared" si="75"/>
        <v/>
      </c>
      <c r="D178" s="85"/>
      <c r="E178" s="198" t="str">
        <f>IF($B$17=12,E177,IF(A178="","",IF(C178="","",VLOOKUP(EDATE(A178,-B$15),euribor!A:B,2,0))))</f>
        <v/>
      </c>
      <c r="F178" s="86" t="str">
        <f t="shared" si="83"/>
        <v/>
      </c>
      <c r="G178" s="86" t="str">
        <f t="shared" si="84"/>
        <v/>
      </c>
      <c r="H178" s="87" t="str">
        <f t="shared" si="76"/>
        <v/>
      </c>
      <c r="I178" s="202" t="str">
        <f>IF(A178="","",IFERROR(PMT(G178%/12,C178,-H178),""))</f>
        <v/>
      </c>
      <c r="J178" s="87" t="str">
        <f t="shared" si="67"/>
        <v/>
      </c>
      <c r="K178" s="196" t="str">
        <f t="shared" si="68"/>
        <v/>
      </c>
      <c r="L178" s="87" t="str">
        <f t="shared" si="69"/>
        <v/>
      </c>
      <c r="N178" s="86" t="str">
        <f t="shared" si="70"/>
        <v/>
      </c>
      <c r="O178" s="86" t="str">
        <f t="shared" si="70"/>
        <v/>
      </c>
      <c r="P178" s="87" t="str">
        <f t="shared" si="77"/>
        <v/>
      </c>
      <c r="Q178" s="203" t="str">
        <f>IF(A178="","",IFERROR(PMT(O178%/12,C178,-P178),""))</f>
        <v/>
      </c>
      <c r="R178" s="87" t="str">
        <f t="shared" si="85"/>
        <v/>
      </c>
      <c r="S178" s="196" t="str">
        <f t="shared" si="71"/>
        <v/>
      </c>
      <c r="T178" s="87" t="str">
        <f t="shared" si="72"/>
        <v/>
      </c>
      <c r="V178" s="196" t="str">
        <f t="shared" si="73"/>
        <v/>
      </c>
      <c r="W178" s="196" t="str">
        <f t="shared" si="78"/>
        <v/>
      </c>
      <c r="Y178" s="90"/>
    </row>
    <row r="179" spans="1:25" x14ac:dyDescent="0.2">
      <c r="A179" s="91" t="str">
        <f t="shared" si="74"/>
        <v/>
      </c>
      <c r="B179" s="84" t="str">
        <f t="shared" si="79"/>
        <v/>
      </c>
      <c r="C179" s="84" t="str">
        <f t="shared" si="75"/>
        <v/>
      </c>
      <c r="D179" s="85"/>
      <c r="E179" s="86" t="str">
        <f t="shared" si="87"/>
        <v/>
      </c>
      <c r="F179" s="86" t="str">
        <f t="shared" si="83"/>
        <v/>
      </c>
      <c r="G179" s="86" t="str">
        <f t="shared" si="84"/>
        <v/>
      </c>
      <c r="H179" s="87" t="str">
        <f t="shared" si="76"/>
        <v/>
      </c>
      <c r="I179" s="87" t="str">
        <f t="shared" si="88"/>
        <v/>
      </c>
      <c r="J179" s="87" t="str">
        <f t="shared" si="67"/>
        <v/>
      </c>
      <c r="K179" s="196" t="str">
        <f t="shared" si="68"/>
        <v/>
      </c>
      <c r="L179" s="87" t="str">
        <f t="shared" si="69"/>
        <v/>
      </c>
      <c r="N179" s="86" t="str">
        <f t="shared" si="70"/>
        <v/>
      </c>
      <c r="O179" s="86" t="str">
        <f t="shared" si="70"/>
        <v/>
      </c>
      <c r="P179" s="87" t="str">
        <f t="shared" si="77"/>
        <v/>
      </c>
      <c r="Q179" s="196" t="str">
        <f t="shared" si="86"/>
        <v/>
      </c>
      <c r="R179" s="87" t="str">
        <f t="shared" si="85"/>
        <v/>
      </c>
      <c r="S179" s="196" t="str">
        <f t="shared" si="71"/>
        <v/>
      </c>
      <c r="T179" s="87" t="str">
        <f t="shared" si="72"/>
        <v/>
      </c>
      <c r="V179" s="196" t="str">
        <f t="shared" si="73"/>
        <v/>
      </c>
      <c r="W179" s="196" t="str">
        <f t="shared" si="78"/>
        <v/>
      </c>
      <c r="Y179" s="90"/>
    </row>
    <row r="180" spans="1:25" x14ac:dyDescent="0.2">
      <c r="A180" s="91" t="str">
        <f t="shared" si="74"/>
        <v/>
      </c>
      <c r="B180" s="84" t="str">
        <f t="shared" si="79"/>
        <v/>
      </c>
      <c r="C180" s="84" t="str">
        <f t="shared" si="75"/>
        <v/>
      </c>
      <c r="D180" s="85"/>
      <c r="E180" s="86" t="str">
        <f t="shared" si="87"/>
        <v/>
      </c>
      <c r="F180" s="86" t="str">
        <f t="shared" si="83"/>
        <v/>
      </c>
      <c r="G180" s="86" t="str">
        <f t="shared" si="84"/>
        <v/>
      </c>
      <c r="H180" s="87" t="str">
        <f t="shared" si="76"/>
        <v/>
      </c>
      <c r="I180" s="87" t="str">
        <f t="shared" si="88"/>
        <v/>
      </c>
      <c r="J180" s="87" t="str">
        <f t="shared" si="67"/>
        <v/>
      </c>
      <c r="K180" s="196" t="str">
        <f t="shared" si="68"/>
        <v/>
      </c>
      <c r="L180" s="87" t="str">
        <f t="shared" si="69"/>
        <v/>
      </c>
      <c r="N180" s="86" t="str">
        <f t="shared" si="70"/>
        <v/>
      </c>
      <c r="O180" s="86" t="str">
        <f t="shared" si="70"/>
        <v/>
      </c>
      <c r="P180" s="87" t="str">
        <f t="shared" si="77"/>
        <v/>
      </c>
      <c r="Q180" s="196" t="str">
        <f t="shared" si="86"/>
        <v/>
      </c>
      <c r="R180" s="87" t="str">
        <f t="shared" si="85"/>
        <v/>
      </c>
      <c r="S180" s="196" t="str">
        <f t="shared" si="71"/>
        <v/>
      </c>
      <c r="T180" s="87" t="str">
        <f t="shared" si="72"/>
        <v/>
      </c>
      <c r="V180" s="196" t="str">
        <f t="shared" si="73"/>
        <v/>
      </c>
      <c r="W180" s="196" t="str">
        <f t="shared" si="78"/>
        <v/>
      </c>
      <c r="Y180" s="90"/>
    </row>
    <row r="181" spans="1:25" x14ac:dyDescent="0.2">
      <c r="A181" s="91" t="str">
        <f t="shared" si="74"/>
        <v/>
      </c>
      <c r="B181" s="84" t="str">
        <f t="shared" si="79"/>
        <v/>
      </c>
      <c r="C181" s="84" t="str">
        <f t="shared" si="75"/>
        <v/>
      </c>
      <c r="D181" s="85"/>
      <c r="E181" s="86" t="str">
        <f t="shared" si="87"/>
        <v/>
      </c>
      <c r="F181" s="86" t="str">
        <f t="shared" si="83"/>
        <v/>
      </c>
      <c r="G181" s="86" t="str">
        <f t="shared" si="84"/>
        <v/>
      </c>
      <c r="H181" s="87" t="str">
        <f t="shared" si="76"/>
        <v/>
      </c>
      <c r="I181" s="87" t="str">
        <f t="shared" si="88"/>
        <v/>
      </c>
      <c r="J181" s="87" t="str">
        <f t="shared" si="67"/>
        <v/>
      </c>
      <c r="K181" s="196" t="str">
        <f t="shared" si="68"/>
        <v/>
      </c>
      <c r="L181" s="87" t="str">
        <f t="shared" si="69"/>
        <v/>
      </c>
      <c r="N181" s="86" t="str">
        <f t="shared" si="70"/>
        <v/>
      </c>
      <c r="O181" s="86" t="str">
        <f t="shared" si="70"/>
        <v/>
      </c>
      <c r="P181" s="87" t="str">
        <f t="shared" si="77"/>
        <v/>
      </c>
      <c r="Q181" s="196" t="str">
        <f t="shared" si="86"/>
        <v/>
      </c>
      <c r="R181" s="87" t="str">
        <f t="shared" si="85"/>
        <v/>
      </c>
      <c r="S181" s="196" t="str">
        <f t="shared" si="71"/>
        <v/>
      </c>
      <c r="T181" s="87" t="str">
        <f t="shared" si="72"/>
        <v/>
      </c>
      <c r="V181" s="196" t="str">
        <f t="shared" si="73"/>
        <v/>
      </c>
      <c r="W181" s="196" t="str">
        <f t="shared" si="78"/>
        <v/>
      </c>
      <c r="Y181" s="90"/>
    </row>
    <row r="182" spans="1:25" x14ac:dyDescent="0.2">
      <c r="A182" s="91" t="str">
        <f t="shared" si="74"/>
        <v/>
      </c>
      <c r="B182" s="84" t="str">
        <f t="shared" si="79"/>
        <v/>
      </c>
      <c r="C182" s="84" t="str">
        <f t="shared" si="75"/>
        <v/>
      </c>
      <c r="D182" s="85"/>
      <c r="E182" s="86" t="str">
        <f t="shared" si="87"/>
        <v/>
      </c>
      <c r="F182" s="86" t="str">
        <f t="shared" si="83"/>
        <v/>
      </c>
      <c r="G182" s="86" t="str">
        <f t="shared" si="84"/>
        <v/>
      </c>
      <c r="H182" s="87" t="str">
        <f t="shared" si="76"/>
        <v/>
      </c>
      <c r="I182" s="87" t="str">
        <f t="shared" si="88"/>
        <v/>
      </c>
      <c r="J182" s="87" t="str">
        <f t="shared" si="67"/>
        <v/>
      </c>
      <c r="K182" s="196" t="str">
        <f t="shared" si="68"/>
        <v/>
      </c>
      <c r="L182" s="87" t="str">
        <f t="shared" si="69"/>
        <v/>
      </c>
      <c r="N182" s="86" t="str">
        <f t="shared" si="70"/>
        <v/>
      </c>
      <c r="O182" s="86" t="str">
        <f t="shared" si="70"/>
        <v/>
      </c>
      <c r="P182" s="87" t="str">
        <f t="shared" si="77"/>
        <v/>
      </c>
      <c r="Q182" s="196" t="str">
        <f t="shared" si="86"/>
        <v/>
      </c>
      <c r="R182" s="87" t="str">
        <f t="shared" si="85"/>
        <v/>
      </c>
      <c r="S182" s="196" t="str">
        <f t="shared" si="71"/>
        <v/>
      </c>
      <c r="T182" s="87" t="str">
        <f t="shared" si="72"/>
        <v/>
      </c>
      <c r="V182" s="196" t="str">
        <f t="shared" si="73"/>
        <v/>
      </c>
      <c r="W182" s="196" t="str">
        <f t="shared" si="78"/>
        <v/>
      </c>
      <c r="Y182" s="90"/>
    </row>
    <row r="183" spans="1:25" x14ac:dyDescent="0.2">
      <c r="A183" s="91" t="str">
        <f t="shared" si="74"/>
        <v/>
      </c>
      <c r="B183" s="84" t="str">
        <f t="shared" si="79"/>
        <v/>
      </c>
      <c r="C183" s="84" t="str">
        <f t="shared" si="75"/>
        <v/>
      </c>
      <c r="D183" s="85"/>
      <c r="E183" s="86" t="str">
        <f t="shared" si="87"/>
        <v/>
      </c>
      <c r="F183" s="86" t="str">
        <f t="shared" si="83"/>
        <v/>
      </c>
      <c r="G183" s="86" t="str">
        <f t="shared" si="84"/>
        <v/>
      </c>
      <c r="H183" s="87" t="str">
        <f t="shared" si="76"/>
        <v/>
      </c>
      <c r="I183" s="87" t="str">
        <f t="shared" si="88"/>
        <v/>
      </c>
      <c r="J183" s="87" t="str">
        <f t="shared" si="67"/>
        <v/>
      </c>
      <c r="K183" s="196" t="str">
        <f t="shared" si="68"/>
        <v/>
      </c>
      <c r="L183" s="87" t="str">
        <f t="shared" si="69"/>
        <v/>
      </c>
      <c r="N183" s="86" t="str">
        <f t="shared" si="70"/>
        <v/>
      </c>
      <c r="O183" s="86" t="str">
        <f t="shared" si="70"/>
        <v/>
      </c>
      <c r="P183" s="87" t="str">
        <f t="shared" si="77"/>
        <v/>
      </c>
      <c r="Q183" s="196" t="str">
        <f t="shared" si="86"/>
        <v/>
      </c>
      <c r="R183" s="87" t="str">
        <f t="shared" si="85"/>
        <v/>
      </c>
      <c r="S183" s="196" t="str">
        <f t="shared" si="71"/>
        <v/>
      </c>
      <c r="T183" s="87" t="str">
        <f t="shared" si="72"/>
        <v/>
      </c>
      <c r="V183" s="196" t="str">
        <f t="shared" si="73"/>
        <v/>
      </c>
      <c r="W183" s="196" t="str">
        <f t="shared" si="78"/>
        <v/>
      </c>
      <c r="Y183" s="90"/>
    </row>
    <row r="184" spans="1:25" x14ac:dyDescent="0.2">
      <c r="A184" s="91" t="str">
        <f t="shared" si="74"/>
        <v/>
      </c>
      <c r="B184" s="84" t="str">
        <f t="shared" si="79"/>
        <v/>
      </c>
      <c r="C184" s="84" t="str">
        <f t="shared" si="75"/>
        <v/>
      </c>
      <c r="D184" s="85"/>
      <c r="E184" s="194" t="str">
        <f>IF(A184="","",IF(C184="","",VLOOKUP(EDATE(A184,-B$15),euribor!A:B,2,0)))</f>
        <v/>
      </c>
      <c r="F184" s="86" t="str">
        <f t="shared" si="83"/>
        <v/>
      </c>
      <c r="G184" s="86" t="str">
        <f t="shared" si="84"/>
        <v/>
      </c>
      <c r="H184" s="87" t="str">
        <f t="shared" si="76"/>
        <v/>
      </c>
      <c r="I184" s="202" t="str">
        <f>IF(A184="","",IFERROR(PMT(G184%/12,C184,-H184),""))</f>
        <v/>
      </c>
      <c r="J184" s="87" t="str">
        <f t="shared" si="67"/>
        <v/>
      </c>
      <c r="K184" s="196" t="str">
        <f t="shared" si="68"/>
        <v/>
      </c>
      <c r="L184" s="87" t="str">
        <f t="shared" si="69"/>
        <v/>
      </c>
      <c r="N184" s="86" t="str">
        <f t="shared" si="70"/>
        <v/>
      </c>
      <c r="O184" s="86" t="str">
        <f t="shared" si="70"/>
        <v/>
      </c>
      <c r="P184" s="87" t="str">
        <f t="shared" si="77"/>
        <v/>
      </c>
      <c r="Q184" s="203" t="str">
        <f>IF(A184="","",IFERROR(PMT(O184%/12,C184,-P184),""))</f>
        <v/>
      </c>
      <c r="R184" s="87" t="str">
        <f t="shared" si="85"/>
        <v/>
      </c>
      <c r="S184" s="196" t="str">
        <f t="shared" si="71"/>
        <v/>
      </c>
      <c r="T184" s="87" t="str">
        <f t="shared" si="72"/>
        <v/>
      </c>
      <c r="V184" s="196" t="str">
        <f t="shared" si="73"/>
        <v/>
      </c>
      <c r="W184" s="196" t="str">
        <f t="shared" si="78"/>
        <v/>
      </c>
      <c r="Y184" s="90"/>
    </row>
    <row r="185" spans="1:25" x14ac:dyDescent="0.2">
      <c r="A185" s="91" t="str">
        <f t="shared" si="74"/>
        <v/>
      </c>
      <c r="B185" s="84" t="str">
        <f t="shared" si="79"/>
        <v/>
      </c>
      <c r="C185" s="84" t="str">
        <f t="shared" si="75"/>
        <v/>
      </c>
      <c r="D185" s="85"/>
      <c r="E185" s="86" t="str">
        <f>IF(A185="","",E184)</f>
        <v/>
      </c>
      <c r="F185" s="86" t="str">
        <f t="shared" si="83"/>
        <v/>
      </c>
      <c r="G185" s="86" t="str">
        <f t="shared" si="84"/>
        <v/>
      </c>
      <c r="H185" s="87" t="str">
        <f t="shared" si="76"/>
        <v/>
      </c>
      <c r="I185" s="87" t="str">
        <f>IF(A185="","",I184)</f>
        <v/>
      </c>
      <c r="J185" s="87" t="str">
        <f t="shared" si="67"/>
        <v/>
      </c>
      <c r="K185" s="196" t="str">
        <f t="shared" si="68"/>
        <v/>
      </c>
      <c r="L185" s="87" t="str">
        <f t="shared" si="69"/>
        <v/>
      </c>
      <c r="N185" s="86" t="str">
        <f t="shared" si="70"/>
        <v/>
      </c>
      <c r="O185" s="86" t="str">
        <f t="shared" si="70"/>
        <v/>
      </c>
      <c r="P185" s="87" t="str">
        <f t="shared" si="77"/>
        <v/>
      </c>
      <c r="Q185" s="196" t="str">
        <f t="shared" ref="Q185:Q195" si="89">IF(A185="","",Q184)</f>
        <v/>
      </c>
      <c r="R185" s="87" t="str">
        <f t="shared" si="85"/>
        <v/>
      </c>
      <c r="S185" s="196" t="str">
        <f t="shared" si="71"/>
        <v/>
      </c>
      <c r="T185" s="87" t="str">
        <f t="shared" si="72"/>
        <v/>
      </c>
      <c r="V185" s="196" t="str">
        <f t="shared" si="73"/>
        <v/>
      </c>
      <c r="W185" s="196" t="str">
        <f t="shared" si="78"/>
        <v/>
      </c>
      <c r="Y185" s="90"/>
    </row>
    <row r="186" spans="1:25" x14ac:dyDescent="0.2">
      <c r="A186" s="91" t="str">
        <f t="shared" si="74"/>
        <v/>
      </c>
      <c r="B186" s="84" t="str">
        <f t="shared" si="79"/>
        <v/>
      </c>
      <c r="C186" s="84" t="str">
        <f t="shared" si="75"/>
        <v/>
      </c>
      <c r="D186" s="85"/>
      <c r="E186" s="86" t="str">
        <f t="shared" ref="E186:E195" si="90">IF(A186="","",E185)</f>
        <v/>
      </c>
      <c r="F186" s="86" t="str">
        <f t="shared" si="83"/>
        <v/>
      </c>
      <c r="G186" s="86" t="str">
        <f t="shared" si="84"/>
        <v/>
      </c>
      <c r="H186" s="87" t="str">
        <f t="shared" si="76"/>
        <v/>
      </c>
      <c r="I186" s="87" t="str">
        <f t="shared" ref="I186:I195" si="91">IF(A186="","",I185)</f>
        <v/>
      </c>
      <c r="J186" s="87" t="str">
        <f t="shared" si="67"/>
        <v/>
      </c>
      <c r="K186" s="196" t="str">
        <f t="shared" si="68"/>
        <v/>
      </c>
      <c r="L186" s="87" t="str">
        <f t="shared" si="69"/>
        <v/>
      </c>
      <c r="N186" s="86" t="str">
        <f t="shared" si="70"/>
        <v/>
      </c>
      <c r="O186" s="86" t="str">
        <f t="shared" si="70"/>
        <v/>
      </c>
      <c r="P186" s="87" t="str">
        <f t="shared" si="77"/>
        <v/>
      </c>
      <c r="Q186" s="196" t="str">
        <f t="shared" si="89"/>
        <v/>
      </c>
      <c r="R186" s="87" t="str">
        <f t="shared" si="85"/>
        <v/>
      </c>
      <c r="S186" s="196" t="str">
        <f t="shared" si="71"/>
        <v/>
      </c>
      <c r="T186" s="87" t="str">
        <f t="shared" si="72"/>
        <v/>
      </c>
      <c r="V186" s="196" t="str">
        <f t="shared" si="73"/>
        <v/>
      </c>
      <c r="W186" s="196" t="str">
        <f t="shared" si="78"/>
        <v/>
      </c>
      <c r="Y186" s="90"/>
    </row>
    <row r="187" spans="1:25" x14ac:dyDescent="0.2">
      <c r="A187" s="91" t="str">
        <f t="shared" si="74"/>
        <v/>
      </c>
      <c r="B187" s="84" t="str">
        <f t="shared" si="79"/>
        <v/>
      </c>
      <c r="C187" s="84" t="str">
        <f t="shared" si="75"/>
        <v/>
      </c>
      <c r="D187" s="85"/>
      <c r="E187" s="86" t="str">
        <f t="shared" si="90"/>
        <v/>
      </c>
      <c r="F187" s="86" t="str">
        <f t="shared" si="83"/>
        <v/>
      </c>
      <c r="G187" s="86" t="str">
        <f t="shared" si="84"/>
        <v/>
      </c>
      <c r="H187" s="87" t="str">
        <f t="shared" si="76"/>
        <v/>
      </c>
      <c r="I187" s="87" t="str">
        <f t="shared" si="91"/>
        <v/>
      </c>
      <c r="J187" s="87" t="str">
        <f t="shared" si="67"/>
        <v/>
      </c>
      <c r="K187" s="196" t="str">
        <f t="shared" si="68"/>
        <v/>
      </c>
      <c r="L187" s="87" t="str">
        <f t="shared" si="69"/>
        <v/>
      </c>
      <c r="N187" s="86" t="str">
        <f t="shared" si="70"/>
        <v/>
      </c>
      <c r="O187" s="86" t="str">
        <f t="shared" si="70"/>
        <v/>
      </c>
      <c r="P187" s="87" t="str">
        <f t="shared" si="77"/>
        <v/>
      </c>
      <c r="Q187" s="196" t="str">
        <f t="shared" si="89"/>
        <v/>
      </c>
      <c r="R187" s="87" t="str">
        <f t="shared" si="85"/>
        <v/>
      </c>
      <c r="S187" s="196" t="str">
        <f t="shared" si="71"/>
        <v/>
      </c>
      <c r="T187" s="87" t="str">
        <f t="shared" si="72"/>
        <v/>
      </c>
      <c r="V187" s="196" t="str">
        <f t="shared" si="73"/>
        <v/>
      </c>
      <c r="W187" s="196" t="str">
        <f t="shared" si="78"/>
        <v/>
      </c>
    </row>
    <row r="188" spans="1:25" x14ac:dyDescent="0.2">
      <c r="A188" s="91" t="str">
        <f t="shared" si="74"/>
        <v/>
      </c>
      <c r="B188" s="84" t="str">
        <f t="shared" si="79"/>
        <v/>
      </c>
      <c r="C188" s="84" t="str">
        <f t="shared" si="75"/>
        <v/>
      </c>
      <c r="D188" s="85"/>
      <c r="E188" s="86" t="str">
        <f t="shared" si="90"/>
        <v/>
      </c>
      <c r="F188" s="86" t="str">
        <f t="shared" si="83"/>
        <v/>
      </c>
      <c r="G188" s="86" t="str">
        <f t="shared" si="84"/>
        <v/>
      </c>
      <c r="H188" s="87" t="str">
        <f t="shared" si="76"/>
        <v/>
      </c>
      <c r="I188" s="87" t="str">
        <f t="shared" si="91"/>
        <v/>
      </c>
      <c r="J188" s="87" t="str">
        <f t="shared" si="67"/>
        <v/>
      </c>
      <c r="K188" s="196" t="str">
        <f t="shared" si="68"/>
        <v/>
      </c>
      <c r="L188" s="87" t="str">
        <f t="shared" si="69"/>
        <v/>
      </c>
      <c r="N188" s="86" t="str">
        <f t="shared" si="70"/>
        <v/>
      </c>
      <c r="O188" s="86" t="str">
        <f t="shared" si="70"/>
        <v/>
      </c>
      <c r="P188" s="87" t="str">
        <f t="shared" si="77"/>
        <v/>
      </c>
      <c r="Q188" s="196" t="str">
        <f t="shared" si="89"/>
        <v/>
      </c>
      <c r="R188" s="87" t="str">
        <f t="shared" si="85"/>
        <v/>
      </c>
      <c r="S188" s="196" t="str">
        <f t="shared" si="71"/>
        <v/>
      </c>
      <c r="T188" s="87" t="str">
        <f t="shared" si="72"/>
        <v/>
      </c>
      <c r="V188" s="196" t="str">
        <f t="shared" si="73"/>
        <v/>
      </c>
      <c r="W188" s="196" t="str">
        <f t="shared" si="78"/>
        <v/>
      </c>
    </row>
    <row r="189" spans="1:25" x14ac:dyDescent="0.2">
      <c r="A189" s="91" t="str">
        <f t="shared" si="74"/>
        <v/>
      </c>
      <c r="B189" s="84" t="str">
        <f t="shared" si="79"/>
        <v/>
      </c>
      <c r="C189" s="84" t="str">
        <f t="shared" si="75"/>
        <v/>
      </c>
      <c r="D189" s="85"/>
      <c r="E189" s="86" t="str">
        <f t="shared" si="90"/>
        <v/>
      </c>
      <c r="F189" s="86" t="str">
        <f t="shared" si="83"/>
        <v/>
      </c>
      <c r="G189" s="86" t="str">
        <f t="shared" si="84"/>
        <v/>
      </c>
      <c r="H189" s="87" t="str">
        <f t="shared" si="76"/>
        <v/>
      </c>
      <c r="I189" s="87" t="str">
        <f t="shared" si="91"/>
        <v/>
      </c>
      <c r="J189" s="87" t="str">
        <f t="shared" si="67"/>
        <v/>
      </c>
      <c r="K189" s="196" t="str">
        <f t="shared" si="68"/>
        <v/>
      </c>
      <c r="L189" s="87" t="str">
        <f t="shared" si="69"/>
        <v/>
      </c>
      <c r="N189" s="86" t="str">
        <f t="shared" si="70"/>
        <v/>
      </c>
      <c r="O189" s="86" t="str">
        <f t="shared" si="70"/>
        <v/>
      </c>
      <c r="P189" s="87" t="str">
        <f t="shared" si="77"/>
        <v/>
      </c>
      <c r="Q189" s="196" t="str">
        <f t="shared" si="89"/>
        <v/>
      </c>
      <c r="R189" s="87" t="str">
        <f t="shared" si="85"/>
        <v/>
      </c>
      <c r="S189" s="196" t="str">
        <f t="shared" si="71"/>
        <v/>
      </c>
      <c r="T189" s="87" t="str">
        <f t="shared" si="72"/>
        <v/>
      </c>
      <c r="V189" s="196" t="str">
        <f t="shared" si="73"/>
        <v/>
      </c>
      <c r="W189" s="196" t="str">
        <f t="shared" si="78"/>
        <v/>
      </c>
    </row>
    <row r="190" spans="1:25" x14ac:dyDescent="0.2">
      <c r="A190" s="91" t="str">
        <f t="shared" si="74"/>
        <v/>
      </c>
      <c r="B190" s="84" t="str">
        <f t="shared" si="79"/>
        <v/>
      </c>
      <c r="C190" s="84" t="str">
        <f t="shared" si="75"/>
        <v/>
      </c>
      <c r="D190" s="85"/>
      <c r="E190" s="198" t="str">
        <f>IF($B$17=12,E189,IF(A190="","",IF(C190="","",VLOOKUP(EDATE(A190,-B$15),euribor!A:B,2,0))))</f>
        <v/>
      </c>
      <c r="F190" s="86" t="str">
        <f t="shared" si="83"/>
        <v/>
      </c>
      <c r="G190" s="86" t="str">
        <f t="shared" si="84"/>
        <v/>
      </c>
      <c r="H190" s="87" t="str">
        <f t="shared" si="76"/>
        <v/>
      </c>
      <c r="I190" s="202" t="str">
        <f>IF(A190="","",IFERROR(PMT(G190%/12,C190,-H190),""))</f>
        <v/>
      </c>
      <c r="J190" s="87" t="str">
        <f t="shared" si="67"/>
        <v/>
      </c>
      <c r="K190" s="196" t="str">
        <f t="shared" si="68"/>
        <v/>
      </c>
      <c r="L190" s="87" t="str">
        <f t="shared" si="69"/>
        <v/>
      </c>
      <c r="N190" s="86" t="str">
        <f t="shared" si="70"/>
        <v/>
      </c>
      <c r="O190" s="86" t="str">
        <f t="shared" si="70"/>
        <v/>
      </c>
      <c r="P190" s="87" t="str">
        <f t="shared" si="77"/>
        <v/>
      </c>
      <c r="Q190" s="203" t="str">
        <f>IF(A190="","",IFERROR(PMT(O190%/12,C190,-P190),""))</f>
        <v/>
      </c>
      <c r="R190" s="87" t="str">
        <f t="shared" si="85"/>
        <v/>
      </c>
      <c r="S190" s="196" t="str">
        <f t="shared" si="71"/>
        <v/>
      </c>
      <c r="T190" s="87" t="str">
        <f t="shared" si="72"/>
        <v/>
      </c>
      <c r="V190" s="196" t="str">
        <f t="shared" si="73"/>
        <v/>
      </c>
      <c r="W190" s="196" t="str">
        <f t="shared" si="78"/>
        <v/>
      </c>
    </row>
    <row r="191" spans="1:25" x14ac:dyDescent="0.2">
      <c r="A191" s="91" t="str">
        <f t="shared" si="74"/>
        <v/>
      </c>
      <c r="B191" s="84" t="str">
        <f t="shared" si="79"/>
        <v/>
      </c>
      <c r="C191" s="84" t="str">
        <f t="shared" si="75"/>
        <v/>
      </c>
      <c r="D191" s="85"/>
      <c r="E191" s="86" t="str">
        <f t="shared" si="90"/>
        <v/>
      </c>
      <c r="F191" s="86" t="str">
        <f t="shared" si="83"/>
        <v/>
      </c>
      <c r="G191" s="86" t="str">
        <f t="shared" si="84"/>
        <v/>
      </c>
      <c r="H191" s="87" t="str">
        <f t="shared" si="76"/>
        <v/>
      </c>
      <c r="I191" s="87" t="str">
        <f t="shared" si="91"/>
        <v/>
      </c>
      <c r="J191" s="87" t="str">
        <f t="shared" si="67"/>
        <v/>
      </c>
      <c r="K191" s="196" t="str">
        <f t="shared" si="68"/>
        <v/>
      </c>
      <c r="L191" s="87" t="str">
        <f t="shared" si="69"/>
        <v/>
      </c>
      <c r="N191" s="86" t="str">
        <f t="shared" si="70"/>
        <v/>
      </c>
      <c r="O191" s="86" t="str">
        <f t="shared" si="70"/>
        <v/>
      </c>
      <c r="P191" s="87" t="str">
        <f t="shared" si="77"/>
        <v/>
      </c>
      <c r="Q191" s="196" t="str">
        <f t="shared" si="89"/>
        <v/>
      </c>
      <c r="R191" s="87" t="str">
        <f t="shared" si="85"/>
        <v/>
      </c>
      <c r="S191" s="196" t="str">
        <f t="shared" si="71"/>
        <v/>
      </c>
      <c r="T191" s="87" t="str">
        <f t="shared" si="72"/>
        <v/>
      </c>
      <c r="V191" s="196" t="str">
        <f t="shared" si="73"/>
        <v/>
      </c>
      <c r="W191" s="196" t="str">
        <f t="shared" si="78"/>
        <v/>
      </c>
    </row>
    <row r="192" spans="1:25" x14ac:dyDescent="0.2">
      <c r="A192" s="91" t="str">
        <f t="shared" si="74"/>
        <v/>
      </c>
      <c r="B192" s="84" t="str">
        <f t="shared" si="79"/>
        <v/>
      </c>
      <c r="C192" s="84" t="str">
        <f t="shared" si="75"/>
        <v/>
      </c>
      <c r="D192" s="85"/>
      <c r="E192" s="86" t="str">
        <f t="shared" si="90"/>
        <v/>
      </c>
      <c r="F192" s="86" t="str">
        <f t="shared" si="83"/>
        <v/>
      </c>
      <c r="G192" s="86" t="str">
        <f t="shared" si="84"/>
        <v/>
      </c>
      <c r="H192" s="87" t="str">
        <f t="shared" si="76"/>
        <v/>
      </c>
      <c r="I192" s="87" t="str">
        <f t="shared" si="91"/>
        <v/>
      </c>
      <c r="J192" s="87" t="str">
        <f t="shared" si="67"/>
        <v/>
      </c>
      <c r="K192" s="196" t="str">
        <f t="shared" si="68"/>
        <v/>
      </c>
      <c r="L192" s="87" t="str">
        <f t="shared" si="69"/>
        <v/>
      </c>
      <c r="N192" s="86" t="str">
        <f t="shared" si="70"/>
        <v/>
      </c>
      <c r="O192" s="86" t="str">
        <f t="shared" si="70"/>
        <v/>
      </c>
      <c r="P192" s="87" t="str">
        <f t="shared" si="77"/>
        <v/>
      </c>
      <c r="Q192" s="196" t="str">
        <f t="shared" si="89"/>
        <v/>
      </c>
      <c r="R192" s="87" t="str">
        <f t="shared" si="85"/>
        <v/>
      </c>
      <c r="S192" s="196" t="str">
        <f t="shared" si="71"/>
        <v/>
      </c>
      <c r="T192" s="87" t="str">
        <f t="shared" si="72"/>
        <v/>
      </c>
      <c r="V192" s="196" t="str">
        <f t="shared" si="73"/>
        <v/>
      </c>
      <c r="W192" s="196" t="str">
        <f t="shared" si="78"/>
        <v/>
      </c>
    </row>
    <row r="193" spans="1:23" x14ac:dyDescent="0.2">
      <c r="A193" s="91" t="str">
        <f t="shared" si="74"/>
        <v/>
      </c>
      <c r="B193" s="84" t="str">
        <f t="shared" si="79"/>
        <v/>
      </c>
      <c r="C193" s="84" t="str">
        <f t="shared" si="75"/>
        <v/>
      </c>
      <c r="D193" s="85"/>
      <c r="E193" s="86" t="str">
        <f t="shared" si="90"/>
        <v/>
      </c>
      <c r="F193" s="86" t="str">
        <f t="shared" si="83"/>
        <v/>
      </c>
      <c r="G193" s="86" t="str">
        <f t="shared" si="84"/>
        <v/>
      </c>
      <c r="H193" s="87" t="str">
        <f t="shared" si="76"/>
        <v/>
      </c>
      <c r="I193" s="87" t="str">
        <f t="shared" si="91"/>
        <v/>
      </c>
      <c r="J193" s="87" t="str">
        <f t="shared" si="67"/>
        <v/>
      </c>
      <c r="K193" s="196" t="str">
        <f t="shared" si="68"/>
        <v/>
      </c>
      <c r="L193" s="87" t="str">
        <f t="shared" si="69"/>
        <v/>
      </c>
      <c r="N193" s="86" t="str">
        <f t="shared" si="70"/>
        <v/>
      </c>
      <c r="O193" s="86" t="str">
        <f t="shared" si="70"/>
        <v/>
      </c>
      <c r="P193" s="87" t="str">
        <f t="shared" si="77"/>
        <v/>
      </c>
      <c r="Q193" s="196" t="str">
        <f t="shared" si="89"/>
        <v/>
      </c>
      <c r="R193" s="87" t="str">
        <f t="shared" si="85"/>
        <v/>
      </c>
      <c r="S193" s="196" t="str">
        <f t="shared" si="71"/>
        <v/>
      </c>
      <c r="T193" s="87" t="str">
        <f t="shared" si="72"/>
        <v/>
      </c>
      <c r="V193" s="196" t="str">
        <f t="shared" si="73"/>
        <v/>
      </c>
      <c r="W193" s="196" t="str">
        <f t="shared" si="78"/>
        <v/>
      </c>
    </row>
    <row r="194" spans="1:23" x14ac:dyDescent="0.2">
      <c r="A194" s="91" t="str">
        <f t="shared" si="74"/>
        <v/>
      </c>
      <c r="B194" s="84" t="str">
        <f t="shared" si="79"/>
        <v/>
      </c>
      <c r="C194" s="84" t="str">
        <f t="shared" si="75"/>
        <v/>
      </c>
      <c r="D194" s="85"/>
      <c r="E194" s="86" t="str">
        <f t="shared" si="90"/>
        <v/>
      </c>
      <c r="F194" s="86" t="str">
        <f t="shared" si="83"/>
        <v/>
      </c>
      <c r="G194" s="86" t="str">
        <f t="shared" si="84"/>
        <v/>
      </c>
      <c r="H194" s="87" t="str">
        <f t="shared" si="76"/>
        <v/>
      </c>
      <c r="I194" s="87" t="str">
        <f t="shared" si="91"/>
        <v/>
      </c>
      <c r="J194" s="87" t="str">
        <f t="shared" si="67"/>
        <v/>
      </c>
      <c r="K194" s="196" t="str">
        <f t="shared" si="68"/>
        <v/>
      </c>
      <c r="L194" s="87" t="str">
        <f t="shared" si="69"/>
        <v/>
      </c>
      <c r="N194" s="86" t="str">
        <f t="shared" si="70"/>
        <v/>
      </c>
      <c r="O194" s="86" t="str">
        <f t="shared" si="70"/>
        <v/>
      </c>
      <c r="P194" s="87" t="str">
        <f t="shared" si="77"/>
        <v/>
      </c>
      <c r="Q194" s="196" t="str">
        <f t="shared" si="89"/>
        <v/>
      </c>
      <c r="R194" s="87" t="str">
        <f t="shared" si="85"/>
        <v/>
      </c>
      <c r="S194" s="196" t="str">
        <f t="shared" si="71"/>
        <v/>
      </c>
      <c r="T194" s="87" t="str">
        <f t="shared" si="72"/>
        <v/>
      </c>
      <c r="V194" s="196" t="str">
        <f t="shared" si="73"/>
        <v/>
      </c>
      <c r="W194" s="196" t="str">
        <f t="shared" si="78"/>
        <v/>
      </c>
    </row>
    <row r="195" spans="1:23" x14ac:dyDescent="0.2">
      <c r="A195" s="91" t="str">
        <f t="shared" si="74"/>
        <v/>
      </c>
      <c r="B195" s="84" t="str">
        <f t="shared" si="79"/>
        <v/>
      </c>
      <c r="C195" s="84" t="str">
        <f t="shared" si="75"/>
        <v/>
      </c>
      <c r="D195" s="85"/>
      <c r="E195" s="86" t="str">
        <f t="shared" si="90"/>
        <v/>
      </c>
      <c r="F195" s="86" t="str">
        <f t="shared" si="83"/>
        <v/>
      </c>
      <c r="G195" s="86" t="str">
        <f t="shared" si="84"/>
        <v/>
      </c>
      <c r="H195" s="87" t="str">
        <f t="shared" si="76"/>
        <v/>
      </c>
      <c r="I195" s="87" t="str">
        <f t="shared" si="91"/>
        <v/>
      </c>
      <c r="J195" s="87" t="str">
        <f t="shared" si="67"/>
        <v/>
      </c>
      <c r="K195" s="196" t="str">
        <f t="shared" si="68"/>
        <v/>
      </c>
      <c r="L195" s="87" t="str">
        <f t="shared" si="69"/>
        <v/>
      </c>
      <c r="N195" s="86" t="str">
        <f t="shared" si="70"/>
        <v/>
      </c>
      <c r="O195" s="86" t="str">
        <f t="shared" si="70"/>
        <v/>
      </c>
      <c r="P195" s="87" t="str">
        <f t="shared" si="77"/>
        <v/>
      </c>
      <c r="Q195" s="196" t="str">
        <f t="shared" si="89"/>
        <v/>
      </c>
      <c r="R195" s="87" t="str">
        <f t="shared" si="85"/>
        <v/>
      </c>
      <c r="S195" s="196" t="str">
        <f t="shared" si="71"/>
        <v/>
      </c>
      <c r="T195" s="87" t="str">
        <f t="shared" si="72"/>
        <v/>
      </c>
      <c r="V195" s="196" t="str">
        <f t="shared" si="73"/>
        <v/>
      </c>
      <c r="W195" s="196" t="str">
        <f t="shared" si="78"/>
        <v/>
      </c>
    </row>
    <row r="196" spans="1:23" x14ac:dyDescent="0.2">
      <c r="A196" s="91" t="str">
        <f t="shared" si="74"/>
        <v/>
      </c>
      <c r="B196" s="84" t="str">
        <f t="shared" si="79"/>
        <v/>
      </c>
      <c r="C196" s="84" t="str">
        <f t="shared" si="75"/>
        <v/>
      </c>
      <c r="D196" s="85"/>
      <c r="E196" s="194" t="str">
        <f>IF(A196="","",IF(C196="","",VLOOKUP(EDATE(A196,-B$15),euribor!A:B,2,0)))</f>
        <v/>
      </c>
      <c r="F196" s="86" t="str">
        <f t="shared" si="83"/>
        <v/>
      </c>
      <c r="G196" s="86" t="str">
        <f t="shared" si="84"/>
        <v/>
      </c>
      <c r="H196" s="87" t="str">
        <f t="shared" si="76"/>
        <v/>
      </c>
      <c r="I196" s="202" t="str">
        <f>IF(A196="","",IFERROR(PMT(G196%/12,C196,-H196),""))</f>
        <v/>
      </c>
      <c r="J196" s="87" t="str">
        <f t="shared" si="67"/>
        <v/>
      </c>
      <c r="K196" s="196" t="str">
        <f t="shared" si="68"/>
        <v/>
      </c>
      <c r="L196" s="87" t="str">
        <f t="shared" si="69"/>
        <v/>
      </c>
      <c r="N196" s="86" t="str">
        <f t="shared" si="70"/>
        <v/>
      </c>
      <c r="O196" s="86" t="str">
        <f t="shared" si="70"/>
        <v/>
      </c>
      <c r="P196" s="87" t="str">
        <f t="shared" si="77"/>
        <v/>
      </c>
      <c r="Q196" s="203" t="str">
        <f>IF(A196="","",IFERROR(PMT(O196%/12,C196,-P196),""))</f>
        <v/>
      </c>
      <c r="R196" s="87" t="str">
        <f t="shared" si="85"/>
        <v/>
      </c>
      <c r="S196" s="196" t="str">
        <f t="shared" si="71"/>
        <v/>
      </c>
      <c r="T196" s="87" t="str">
        <f t="shared" si="72"/>
        <v/>
      </c>
      <c r="V196" s="196" t="str">
        <f t="shared" si="73"/>
        <v/>
      </c>
      <c r="W196" s="196" t="str">
        <f t="shared" si="78"/>
        <v/>
      </c>
    </row>
    <row r="197" spans="1:23" x14ac:dyDescent="0.2">
      <c r="A197" s="91" t="str">
        <f t="shared" si="74"/>
        <v/>
      </c>
      <c r="B197" s="84" t="str">
        <f t="shared" si="79"/>
        <v/>
      </c>
      <c r="C197" s="84" t="str">
        <f t="shared" si="75"/>
        <v/>
      </c>
      <c r="D197" s="85"/>
      <c r="E197" s="86" t="str">
        <f>IF(A197="","",E196)</f>
        <v/>
      </c>
      <c r="F197" s="86" t="str">
        <f t="shared" si="83"/>
        <v/>
      </c>
      <c r="G197" s="86" t="str">
        <f t="shared" si="84"/>
        <v/>
      </c>
      <c r="H197" s="87" t="str">
        <f t="shared" si="76"/>
        <v/>
      </c>
      <c r="I197" s="87" t="str">
        <f>IF(A197="","",I196)</f>
        <v/>
      </c>
      <c r="J197" s="87" t="str">
        <f t="shared" si="67"/>
        <v/>
      </c>
      <c r="K197" s="196" t="str">
        <f t="shared" si="68"/>
        <v/>
      </c>
      <c r="L197" s="87" t="str">
        <f t="shared" si="69"/>
        <v/>
      </c>
      <c r="N197" s="86" t="str">
        <f t="shared" si="70"/>
        <v/>
      </c>
      <c r="O197" s="86" t="str">
        <f t="shared" si="70"/>
        <v/>
      </c>
      <c r="P197" s="87" t="str">
        <f t="shared" si="77"/>
        <v/>
      </c>
      <c r="Q197" s="196" t="str">
        <f t="shared" ref="Q197:Q207" si="92">IF(A197="","",Q196)</f>
        <v/>
      </c>
      <c r="R197" s="87" t="str">
        <f t="shared" si="85"/>
        <v/>
      </c>
      <c r="S197" s="196" t="str">
        <f t="shared" si="71"/>
        <v/>
      </c>
      <c r="T197" s="87" t="str">
        <f t="shared" si="72"/>
        <v/>
      </c>
      <c r="V197" s="196" t="str">
        <f t="shared" si="73"/>
        <v/>
      </c>
      <c r="W197" s="196" t="str">
        <f t="shared" si="78"/>
        <v/>
      </c>
    </row>
    <row r="198" spans="1:23" x14ac:dyDescent="0.2">
      <c r="A198" s="91" t="str">
        <f t="shared" si="74"/>
        <v/>
      </c>
      <c r="B198" s="84" t="str">
        <f t="shared" si="79"/>
        <v/>
      </c>
      <c r="C198" s="84" t="str">
        <f t="shared" si="75"/>
        <v/>
      </c>
      <c r="D198" s="85"/>
      <c r="E198" s="86" t="str">
        <f t="shared" ref="E198:E207" si="93">IF(A198="","",E197)</f>
        <v/>
      </c>
      <c r="F198" s="86" t="str">
        <f t="shared" si="83"/>
        <v/>
      </c>
      <c r="G198" s="86" t="str">
        <f t="shared" si="84"/>
        <v/>
      </c>
      <c r="H198" s="87" t="str">
        <f t="shared" si="76"/>
        <v/>
      </c>
      <c r="I198" s="87" t="str">
        <f t="shared" ref="I198:I207" si="94">IF(A198="","",I197)</f>
        <v/>
      </c>
      <c r="J198" s="87" t="str">
        <f t="shared" si="67"/>
        <v/>
      </c>
      <c r="K198" s="196" t="str">
        <f t="shared" si="68"/>
        <v/>
      </c>
      <c r="L198" s="87" t="str">
        <f t="shared" si="69"/>
        <v/>
      </c>
      <c r="N198" s="86" t="str">
        <f t="shared" si="70"/>
        <v/>
      </c>
      <c r="O198" s="86" t="str">
        <f t="shared" si="70"/>
        <v/>
      </c>
      <c r="P198" s="87" t="str">
        <f t="shared" si="77"/>
        <v/>
      </c>
      <c r="Q198" s="196" t="str">
        <f t="shared" si="92"/>
        <v/>
      </c>
      <c r="R198" s="87" t="str">
        <f t="shared" si="85"/>
        <v/>
      </c>
      <c r="S198" s="196" t="str">
        <f t="shared" si="71"/>
        <v/>
      </c>
      <c r="T198" s="87" t="str">
        <f t="shared" si="72"/>
        <v/>
      </c>
      <c r="V198" s="196" t="str">
        <f t="shared" si="73"/>
        <v/>
      </c>
      <c r="W198" s="196" t="str">
        <f t="shared" si="78"/>
        <v/>
      </c>
    </row>
    <row r="199" spans="1:23" x14ac:dyDescent="0.2">
      <c r="A199" s="91" t="str">
        <f t="shared" si="74"/>
        <v/>
      </c>
      <c r="B199" s="84" t="str">
        <f t="shared" si="79"/>
        <v/>
      </c>
      <c r="C199" s="84" t="str">
        <f t="shared" si="75"/>
        <v/>
      </c>
      <c r="D199" s="85"/>
      <c r="E199" s="86" t="str">
        <f t="shared" si="93"/>
        <v/>
      </c>
      <c r="F199" s="86" t="str">
        <f t="shared" si="83"/>
        <v/>
      </c>
      <c r="G199" s="86" t="str">
        <f t="shared" si="84"/>
        <v/>
      </c>
      <c r="H199" s="87" t="str">
        <f t="shared" si="76"/>
        <v/>
      </c>
      <c r="I199" s="87" t="str">
        <f t="shared" si="94"/>
        <v/>
      </c>
      <c r="J199" s="87" t="str">
        <f t="shared" si="67"/>
        <v/>
      </c>
      <c r="K199" s="196" t="str">
        <f t="shared" si="68"/>
        <v/>
      </c>
      <c r="L199" s="87" t="str">
        <f t="shared" si="69"/>
        <v/>
      </c>
      <c r="N199" s="86" t="str">
        <f t="shared" si="70"/>
        <v/>
      </c>
      <c r="O199" s="86" t="str">
        <f t="shared" si="70"/>
        <v/>
      </c>
      <c r="P199" s="87" t="str">
        <f t="shared" si="77"/>
        <v/>
      </c>
      <c r="Q199" s="196" t="str">
        <f t="shared" si="92"/>
        <v/>
      </c>
      <c r="R199" s="87" t="str">
        <f t="shared" si="85"/>
        <v/>
      </c>
      <c r="S199" s="196" t="str">
        <f t="shared" si="71"/>
        <v/>
      </c>
      <c r="T199" s="87" t="str">
        <f t="shared" si="72"/>
        <v/>
      </c>
      <c r="V199" s="196" t="str">
        <f t="shared" si="73"/>
        <v/>
      </c>
      <c r="W199" s="196" t="str">
        <f t="shared" si="78"/>
        <v/>
      </c>
    </row>
    <row r="200" spans="1:23" x14ac:dyDescent="0.2">
      <c r="A200" s="91" t="str">
        <f t="shared" si="74"/>
        <v/>
      </c>
      <c r="B200" s="84" t="str">
        <f t="shared" si="79"/>
        <v/>
      </c>
      <c r="C200" s="84" t="str">
        <f t="shared" si="75"/>
        <v/>
      </c>
      <c r="D200" s="85"/>
      <c r="E200" s="86" t="str">
        <f t="shared" si="93"/>
        <v/>
      </c>
      <c r="F200" s="86" t="str">
        <f t="shared" si="83"/>
        <v/>
      </c>
      <c r="G200" s="86" t="str">
        <f t="shared" si="84"/>
        <v/>
      </c>
      <c r="H200" s="87" t="str">
        <f t="shared" si="76"/>
        <v/>
      </c>
      <c r="I200" s="87" t="str">
        <f t="shared" si="94"/>
        <v/>
      </c>
      <c r="J200" s="87" t="str">
        <f t="shared" si="67"/>
        <v/>
      </c>
      <c r="K200" s="196" t="str">
        <f t="shared" si="68"/>
        <v/>
      </c>
      <c r="L200" s="87" t="str">
        <f t="shared" si="69"/>
        <v/>
      </c>
      <c r="N200" s="86" t="str">
        <f t="shared" si="70"/>
        <v/>
      </c>
      <c r="O200" s="86" t="str">
        <f t="shared" si="70"/>
        <v/>
      </c>
      <c r="P200" s="87" t="str">
        <f t="shared" si="77"/>
        <v/>
      </c>
      <c r="Q200" s="196" t="str">
        <f t="shared" si="92"/>
        <v/>
      </c>
      <c r="R200" s="87" t="str">
        <f t="shared" si="85"/>
        <v/>
      </c>
      <c r="S200" s="196" t="str">
        <f t="shared" si="71"/>
        <v/>
      </c>
      <c r="T200" s="87" t="str">
        <f t="shared" si="72"/>
        <v/>
      </c>
      <c r="V200" s="196" t="str">
        <f t="shared" si="73"/>
        <v/>
      </c>
      <c r="W200" s="196" t="str">
        <f t="shared" si="78"/>
        <v/>
      </c>
    </row>
    <row r="201" spans="1:23" x14ac:dyDescent="0.2">
      <c r="A201" s="91" t="str">
        <f t="shared" si="74"/>
        <v/>
      </c>
      <c r="B201" s="84" t="str">
        <f t="shared" si="79"/>
        <v/>
      </c>
      <c r="C201" s="84" t="str">
        <f t="shared" si="75"/>
        <v/>
      </c>
      <c r="D201" s="85"/>
      <c r="E201" s="86" t="str">
        <f t="shared" si="93"/>
        <v/>
      </c>
      <c r="F201" s="86" t="str">
        <f t="shared" si="83"/>
        <v/>
      </c>
      <c r="G201" s="86" t="str">
        <f t="shared" si="84"/>
        <v/>
      </c>
      <c r="H201" s="87" t="str">
        <f t="shared" si="76"/>
        <v/>
      </c>
      <c r="I201" s="87" t="str">
        <f t="shared" si="94"/>
        <v/>
      </c>
      <c r="J201" s="87" t="str">
        <f t="shared" si="67"/>
        <v/>
      </c>
      <c r="K201" s="196" t="str">
        <f t="shared" si="68"/>
        <v/>
      </c>
      <c r="L201" s="87" t="str">
        <f t="shared" si="69"/>
        <v/>
      </c>
      <c r="N201" s="86" t="str">
        <f t="shared" si="70"/>
        <v/>
      </c>
      <c r="O201" s="86" t="str">
        <f t="shared" si="70"/>
        <v/>
      </c>
      <c r="P201" s="87" t="str">
        <f t="shared" si="77"/>
        <v/>
      </c>
      <c r="Q201" s="196" t="str">
        <f t="shared" si="92"/>
        <v/>
      </c>
      <c r="R201" s="87" t="str">
        <f t="shared" si="85"/>
        <v/>
      </c>
      <c r="S201" s="196" t="str">
        <f t="shared" si="71"/>
        <v/>
      </c>
      <c r="T201" s="87" t="str">
        <f t="shared" si="72"/>
        <v/>
      </c>
      <c r="V201" s="196" t="str">
        <f t="shared" si="73"/>
        <v/>
      </c>
      <c r="W201" s="196" t="str">
        <f t="shared" si="78"/>
        <v/>
      </c>
    </row>
    <row r="202" spans="1:23" x14ac:dyDescent="0.2">
      <c r="A202" s="91" t="str">
        <f t="shared" si="74"/>
        <v/>
      </c>
      <c r="B202" s="84" t="str">
        <f t="shared" si="79"/>
        <v/>
      </c>
      <c r="C202" s="84" t="str">
        <f t="shared" si="75"/>
        <v/>
      </c>
      <c r="D202" s="85"/>
      <c r="E202" s="198" t="str">
        <f>IF($B$17=12,E201,IF(A202="","",IF(C202="","",VLOOKUP(EDATE(A202,-B$15),euribor!A:B,2,0))))</f>
        <v/>
      </c>
      <c r="F202" s="86" t="str">
        <f t="shared" si="83"/>
        <v/>
      </c>
      <c r="G202" s="86" t="str">
        <f t="shared" si="84"/>
        <v/>
      </c>
      <c r="H202" s="87" t="str">
        <f t="shared" si="76"/>
        <v/>
      </c>
      <c r="I202" s="202" t="str">
        <f>IF(A202="","",IFERROR(PMT(G202%/12,C202,-H202),""))</f>
        <v/>
      </c>
      <c r="J202" s="87" t="str">
        <f t="shared" si="67"/>
        <v/>
      </c>
      <c r="K202" s="196" t="str">
        <f t="shared" si="68"/>
        <v/>
      </c>
      <c r="L202" s="87" t="str">
        <f t="shared" si="69"/>
        <v/>
      </c>
      <c r="N202" s="86" t="str">
        <f t="shared" si="70"/>
        <v/>
      </c>
      <c r="O202" s="86" t="str">
        <f t="shared" si="70"/>
        <v/>
      </c>
      <c r="P202" s="87" t="str">
        <f t="shared" si="77"/>
        <v/>
      </c>
      <c r="Q202" s="203" t="str">
        <f>IF(A202="","",IFERROR(PMT(O202%/12,C202,-P202),""))</f>
        <v/>
      </c>
      <c r="R202" s="87" t="str">
        <f t="shared" si="85"/>
        <v/>
      </c>
      <c r="S202" s="196" t="str">
        <f t="shared" si="71"/>
        <v/>
      </c>
      <c r="T202" s="87" t="str">
        <f t="shared" si="72"/>
        <v/>
      </c>
      <c r="V202" s="196" t="str">
        <f t="shared" si="73"/>
        <v/>
      </c>
      <c r="W202" s="196" t="str">
        <f t="shared" si="78"/>
        <v/>
      </c>
    </row>
    <row r="203" spans="1:23" x14ac:dyDescent="0.2">
      <c r="A203" s="91" t="str">
        <f t="shared" si="74"/>
        <v/>
      </c>
      <c r="B203" s="84" t="str">
        <f t="shared" si="79"/>
        <v/>
      </c>
      <c r="C203" s="84" t="str">
        <f t="shared" si="75"/>
        <v/>
      </c>
      <c r="D203" s="85"/>
      <c r="E203" s="86" t="str">
        <f t="shared" si="93"/>
        <v/>
      </c>
      <c r="F203" s="86" t="str">
        <f t="shared" si="83"/>
        <v/>
      </c>
      <c r="G203" s="86" t="str">
        <f t="shared" si="84"/>
        <v/>
      </c>
      <c r="H203" s="87" t="str">
        <f t="shared" si="76"/>
        <v/>
      </c>
      <c r="I203" s="87" t="str">
        <f t="shared" si="94"/>
        <v/>
      </c>
      <c r="J203" s="87" t="str">
        <f t="shared" si="67"/>
        <v/>
      </c>
      <c r="K203" s="196" t="str">
        <f t="shared" si="68"/>
        <v/>
      </c>
      <c r="L203" s="87" t="str">
        <f t="shared" si="69"/>
        <v/>
      </c>
      <c r="N203" s="86" t="str">
        <f t="shared" si="70"/>
        <v/>
      </c>
      <c r="O203" s="86" t="str">
        <f t="shared" si="70"/>
        <v/>
      </c>
      <c r="P203" s="87" t="str">
        <f t="shared" si="77"/>
        <v/>
      </c>
      <c r="Q203" s="196" t="str">
        <f t="shared" si="92"/>
        <v/>
      </c>
      <c r="R203" s="87" t="str">
        <f t="shared" si="85"/>
        <v/>
      </c>
      <c r="S203" s="196" t="str">
        <f t="shared" si="71"/>
        <v/>
      </c>
      <c r="T203" s="87" t="str">
        <f t="shared" si="72"/>
        <v/>
      </c>
      <c r="V203" s="196" t="str">
        <f t="shared" si="73"/>
        <v/>
      </c>
      <c r="W203" s="196" t="str">
        <f t="shared" si="78"/>
        <v/>
      </c>
    </row>
    <row r="204" spans="1:23" x14ac:dyDescent="0.2">
      <c r="A204" s="91" t="str">
        <f t="shared" si="74"/>
        <v/>
      </c>
      <c r="B204" s="84" t="str">
        <f t="shared" si="79"/>
        <v/>
      </c>
      <c r="C204" s="84" t="str">
        <f t="shared" si="75"/>
        <v/>
      </c>
      <c r="D204" s="85"/>
      <c r="E204" s="86" t="str">
        <f t="shared" si="93"/>
        <v/>
      </c>
      <c r="F204" s="86" t="str">
        <f t="shared" si="83"/>
        <v/>
      </c>
      <c r="G204" s="86" t="str">
        <f t="shared" si="84"/>
        <v/>
      </c>
      <c r="H204" s="87" t="str">
        <f t="shared" si="76"/>
        <v/>
      </c>
      <c r="I204" s="87" t="str">
        <f t="shared" si="94"/>
        <v/>
      </c>
      <c r="J204" s="87" t="str">
        <f t="shared" si="67"/>
        <v/>
      </c>
      <c r="K204" s="196" t="str">
        <f t="shared" si="68"/>
        <v/>
      </c>
      <c r="L204" s="87" t="str">
        <f t="shared" si="69"/>
        <v/>
      </c>
      <c r="N204" s="86" t="str">
        <f t="shared" si="70"/>
        <v/>
      </c>
      <c r="O204" s="86" t="str">
        <f t="shared" si="70"/>
        <v/>
      </c>
      <c r="P204" s="87" t="str">
        <f t="shared" si="77"/>
        <v/>
      </c>
      <c r="Q204" s="196" t="str">
        <f t="shared" si="92"/>
        <v/>
      </c>
      <c r="R204" s="87" t="str">
        <f t="shared" si="85"/>
        <v/>
      </c>
      <c r="S204" s="196" t="str">
        <f t="shared" si="71"/>
        <v/>
      </c>
      <c r="T204" s="87" t="str">
        <f t="shared" si="72"/>
        <v/>
      </c>
      <c r="V204" s="196" t="str">
        <f t="shared" si="73"/>
        <v/>
      </c>
      <c r="W204" s="196" t="str">
        <f t="shared" si="78"/>
        <v/>
      </c>
    </row>
    <row r="205" spans="1:23" x14ac:dyDescent="0.2">
      <c r="A205" s="91" t="str">
        <f t="shared" si="74"/>
        <v/>
      </c>
      <c r="B205" s="84" t="str">
        <f t="shared" si="79"/>
        <v/>
      </c>
      <c r="C205" s="84" t="str">
        <f t="shared" si="75"/>
        <v/>
      </c>
      <c r="D205" s="85"/>
      <c r="E205" s="86" t="str">
        <f t="shared" si="93"/>
        <v/>
      </c>
      <c r="F205" s="86" t="str">
        <f t="shared" si="83"/>
        <v/>
      </c>
      <c r="G205" s="86" t="str">
        <f t="shared" si="84"/>
        <v/>
      </c>
      <c r="H205" s="87" t="str">
        <f t="shared" si="76"/>
        <v/>
      </c>
      <c r="I205" s="87" t="str">
        <f t="shared" si="94"/>
        <v/>
      </c>
      <c r="J205" s="87" t="str">
        <f t="shared" si="67"/>
        <v/>
      </c>
      <c r="K205" s="196" t="str">
        <f t="shared" si="68"/>
        <v/>
      </c>
      <c r="L205" s="87" t="str">
        <f t="shared" si="69"/>
        <v/>
      </c>
      <c r="N205" s="86" t="str">
        <f t="shared" si="70"/>
        <v/>
      </c>
      <c r="O205" s="86" t="str">
        <f t="shared" si="70"/>
        <v/>
      </c>
      <c r="P205" s="87" t="str">
        <f t="shared" si="77"/>
        <v/>
      </c>
      <c r="Q205" s="196" t="str">
        <f t="shared" si="92"/>
        <v/>
      </c>
      <c r="R205" s="87" t="str">
        <f t="shared" si="85"/>
        <v/>
      </c>
      <c r="S205" s="196" t="str">
        <f t="shared" si="71"/>
        <v/>
      </c>
      <c r="T205" s="87" t="str">
        <f t="shared" si="72"/>
        <v/>
      </c>
      <c r="V205" s="196" t="str">
        <f t="shared" si="73"/>
        <v/>
      </c>
      <c r="W205" s="196" t="str">
        <f t="shared" si="78"/>
        <v/>
      </c>
    </row>
    <row r="206" spans="1:23" x14ac:dyDescent="0.2">
      <c r="A206" s="91" t="str">
        <f t="shared" si="74"/>
        <v/>
      </c>
      <c r="B206" s="84" t="str">
        <f t="shared" si="79"/>
        <v/>
      </c>
      <c r="C206" s="84" t="str">
        <f t="shared" si="75"/>
        <v/>
      </c>
      <c r="D206" s="85"/>
      <c r="E206" s="86" t="str">
        <f t="shared" si="93"/>
        <v/>
      </c>
      <c r="F206" s="86" t="str">
        <f t="shared" si="83"/>
        <v/>
      </c>
      <c r="G206" s="86" t="str">
        <f t="shared" si="84"/>
        <v/>
      </c>
      <c r="H206" s="87" t="str">
        <f t="shared" si="76"/>
        <v/>
      </c>
      <c r="I206" s="87" t="str">
        <f t="shared" si="94"/>
        <v/>
      </c>
      <c r="J206" s="87" t="str">
        <f t="shared" si="67"/>
        <v/>
      </c>
      <c r="K206" s="196" t="str">
        <f t="shared" si="68"/>
        <v/>
      </c>
      <c r="L206" s="87" t="str">
        <f t="shared" si="69"/>
        <v/>
      </c>
      <c r="N206" s="86" t="str">
        <f t="shared" si="70"/>
        <v/>
      </c>
      <c r="O206" s="86" t="str">
        <f t="shared" si="70"/>
        <v/>
      </c>
      <c r="P206" s="87" t="str">
        <f t="shared" si="77"/>
        <v/>
      </c>
      <c r="Q206" s="196" t="str">
        <f t="shared" si="92"/>
        <v/>
      </c>
      <c r="R206" s="87" t="str">
        <f t="shared" si="85"/>
        <v/>
      </c>
      <c r="S206" s="196" t="str">
        <f t="shared" si="71"/>
        <v/>
      </c>
      <c r="T206" s="87" t="str">
        <f t="shared" si="72"/>
        <v/>
      </c>
      <c r="V206" s="196" t="str">
        <f t="shared" si="73"/>
        <v/>
      </c>
      <c r="W206" s="196" t="str">
        <f t="shared" si="78"/>
        <v/>
      </c>
    </row>
    <row r="207" spans="1:23" x14ac:dyDescent="0.2">
      <c r="A207" s="91" t="str">
        <f t="shared" si="74"/>
        <v/>
      </c>
      <c r="B207" s="84" t="str">
        <f t="shared" si="79"/>
        <v/>
      </c>
      <c r="C207" s="84" t="str">
        <f t="shared" si="75"/>
        <v/>
      </c>
      <c r="D207" s="85"/>
      <c r="E207" s="86" t="str">
        <f t="shared" si="93"/>
        <v/>
      </c>
      <c r="F207" s="86" t="str">
        <f t="shared" si="83"/>
        <v/>
      </c>
      <c r="G207" s="86" t="str">
        <f t="shared" si="84"/>
        <v/>
      </c>
      <c r="H207" s="87" t="str">
        <f t="shared" si="76"/>
        <v/>
      </c>
      <c r="I207" s="87" t="str">
        <f t="shared" si="94"/>
        <v/>
      </c>
      <c r="J207" s="87" t="str">
        <f t="shared" si="67"/>
        <v/>
      </c>
      <c r="K207" s="196" t="str">
        <f t="shared" si="68"/>
        <v/>
      </c>
      <c r="L207" s="87" t="str">
        <f t="shared" si="69"/>
        <v/>
      </c>
      <c r="N207" s="86" t="str">
        <f t="shared" si="70"/>
        <v/>
      </c>
      <c r="O207" s="86" t="str">
        <f t="shared" si="70"/>
        <v/>
      </c>
      <c r="P207" s="87" t="str">
        <f t="shared" si="77"/>
        <v/>
      </c>
      <c r="Q207" s="196" t="str">
        <f t="shared" si="92"/>
        <v/>
      </c>
      <c r="R207" s="87" t="str">
        <f t="shared" si="85"/>
        <v/>
      </c>
      <c r="S207" s="196" t="str">
        <f t="shared" si="71"/>
        <v/>
      </c>
      <c r="T207" s="87" t="str">
        <f t="shared" si="72"/>
        <v/>
      </c>
      <c r="V207" s="196" t="str">
        <f t="shared" si="73"/>
        <v/>
      </c>
      <c r="W207" s="196" t="str">
        <f t="shared" si="78"/>
        <v/>
      </c>
    </row>
    <row r="208" spans="1:23" x14ac:dyDescent="0.2">
      <c r="A208" s="91" t="str">
        <f t="shared" si="74"/>
        <v/>
      </c>
      <c r="B208" s="84" t="str">
        <f t="shared" si="79"/>
        <v/>
      </c>
      <c r="C208" s="84" t="str">
        <f t="shared" si="75"/>
        <v/>
      </c>
      <c r="D208" s="85"/>
      <c r="E208" s="194" t="str">
        <f>IF(A208="","",IF(C208="","",VLOOKUP(EDATE(A208,-B$15),euribor!A:B,2,0)))</f>
        <v/>
      </c>
      <c r="F208" s="86" t="str">
        <f t="shared" si="83"/>
        <v/>
      </c>
      <c r="G208" s="86" t="str">
        <f t="shared" si="84"/>
        <v/>
      </c>
      <c r="H208" s="87" t="str">
        <f t="shared" si="76"/>
        <v/>
      </c>
      <c r="I208" s="202" t="str">
        <f>IF(A208="","",IFERROR(PMT(G208%/12,C208,-H208),""))</f>
        <v/>
      </c>
      <c r="J208" s="87" t="str">
        <f t="shared" si="67"/>
        <v/>
      </c>
      <c r="K208" s="196" t="str">
        <f t="shared" si="68"/>
        <v/>
      </c>
      <c r="L208" s="87" t="str">
        <f t="shared" si="69"/>
        <v/>
      </c>
      <c r="N208" s="86" t="str">
        <f t="shared" si="70"/>
        <v/>
      </c>
      <c r="O208" s="86" t="str">
        <f t="shared" si="70"/>
        <v/>
      </c>
      <c r="P208" s="87" t="str">
        <f t="shared" si="77"/>
        <v/>
      </c>
      <c r="Q208" s="203" t="str">
        <f>IF(A208="","",IFERROR(PMT(O208%/12,C208,-P208),""))</f>
        <v/>
      </c>
      <c r="R208" s="87" t="str">
        <f t="shared" si="85"/>
        <v/>
      </c>
      <c r="S208" s="196" t="str">
        <f t="shared" si="71"/>
        <v/>
      </c>
      <c r="T208" s="87" t="str">
        <f t="shared" si="72"/>
        <v/>
      </c>
      <c r="V208" s="196" t="str">
        <f t="shared" si="73"/>
        <v/>
      </c>
      <c r="W208" s="196" t="str">
        <f t="shared" si="78"/>
        <v/>
      </c>
    </row>
    <row r="209" spans="1:23" x14ac:dyDescent="0.2">
      <c r="A209" s="91" t="str">
        <f t="shared" si="74"/>
        <v/>
      </c>
      <c r="B209" s="84" t="str">
        <f t="shared" si="79"/>
        <v/>
      </c>
      <c r="C209" s="84" t="str">
        <f t="shared" si="75"/>
        <v/>
      </c>
      <c r="D209" s="85"/>
      <c r="E209" s="86" t="str">
        <f>IF(A209="","",E208)</f>
        <v/>
      </c>
      <c r="F209" s="86" t="str">
        <f t="shared" si="83"/>
        <v/>
      </c>
      <c r="G209" s="86" t="str">
        <f t="shared" si="84"/>
        <v/>
      </c>
      <c r="H209" s="87" t="str">
        <f t="shared" si="76"/>
        <v/>
      </c>
      <c r="I209" s="87" t="str">
        <f>IF(A209="","",I208)</f>
        <v/>
      </c>
      <c r="J209" s="87" t="str">
        <f t="shared" si="67"/>
        <v/>
      </c>
      <c r="K209" s="196" t="str">
        <f t="shared" si="68"/>
        <v/>
      </c>
      <c r="L209" s="87" t="str">
        <f t="shared" si="69"/>
        <v/>
      </c>
      <c r="N209" s="86" t="str">
        <f t="shared" si="70"/>
        <v/>
      </c>
      <c r="O209" s="86" t="str">
        <f t="shared" si="70"/>
        <v/>
      </c>
      <c r="P209" s="87" t="str">
        <f t="shared" si="77"/>
        <v/>
      </c>
      <c r="Q209" s="196" t="str">
        <f t="shared" ref="Q209:Q219" si="95">IF(A209="","",Q208)</f>
        <v/>
      </c>
      <c r="R209" s="87" t="str">
        <f t="shared" si="85"/>
        <v/>
      </c>
      <c r="S209" s="196" t="str">
        <f t="shared" si="71"/>
        <v/>
      </c>
      <c r="T209" s="87" t="str">
        <f t="shared" si="72"/>
        <v/>
      </c>
      <c r="V209" s="196" t="str">
        <f t="shared" si="73"/>
        <v/>
      </c>
      <c r="W209" s="196" t="str">
        <f t="shared" si="78"/>
        <v/>
      </c>
    </row>
    <row r="210" spans="1:23" x14ac:dyDescent="0.2">
      <c r="A210" s="91" t="str">
        <f t="shared" si="74"/>
        <v/>
      </c>
      <c r="B210" s="84" t="str">
        <f t="shared" si="79"/>
        <v/>
      </c>
      <c r="C210" s="84" t="str">
        <f t="shared" si="75"/>
        <v/>
      </c>
      <c r="D210" s="85"/>
      <c r="E210" s="86" t="str">
        <f t="shared" ref="E210:E219" si="96">IF(A210="","",E209)</f>
        <v/>
      </c>
      <c r="F210" s="86" t="str">
        <f t="shared" si="83"/>
        <v/>
      </c>
      <c r="G210" s="86" t="str">
        <f t="shared" si="84"/>
        <v/>
      </c>
      <c r="H210" s="87" t="str">
        <f t="shared" si="76"/>
        <v/>
      </c>
      <c r="I210" s="87" t="str">
        <f t="shared" ref="I210:I219" si="97">IF(A210="","",I209)</f>
        <v/>
      </c>
      <c r="J210" s="87" t="str">
        <f t="shared" si="67"/>
        <v/>
      </c>
      <c r="K210" s="196" t="str">
        <f t="shared" si="68"/>
        <v/>
      </c>
      <c r="L210" s="87" t="str">
        <f t="shared" si="69"/>
        <v/>
      </c>
      <c r="N210" s="86" t="str">
        <f t="shared" si="70"/>
        <v/>
      </c>
      <c r="O210" s="86" t="str">
        <f t="shared" si="70"/>
        <v/>
      </c>
      <c r="P210" s="87" t="str">
        <f t="shared" si="77"/>
        <v/>
      </c>
      <c r="Q210" s="196" t="str">
        <f t="shared" si="95"/>
        <v/>
      </c>
      <c r="R210" s="87" t="str">
        <f t="shared" si="85"/>
        <v/>
      </c>
      <c r="S210" s="196" t="str">
        <f t="shared" si="71"/>
        <v/>
      </c>
      <c r="T210" s="87" t="str">
        <f t="shared" si="72"/>
        <v/>
      </c>
      <c r="V210" s="196" t="str">
        <f t="shared" si="73"/>
        <v/>
      </c>
      <c r="W210" s="196" t="str">
        <f t="shared" si="78"/>
        <v/>
      </c>
    </row>
    <row r="211" spans="1:23" x14ac:dyDescent="0.2">
      <c r="A211" s="91" t="str">
        <f t="shared" si="74"/>
        <v/>
      </c>
      <c r="B211" s="84" t="str">
        <f t="shared" si="79"/>
        <v/>
      </c>
      <c r="C211" s="84" t="str">
        <f t="shared" si="75"/>
        <v/>
      </c>
      <c r="D211" s="85"/>
      <c r="E211" s="86" t="str">
        <f t="shared" si="96"/>
        <v/>
      </c>
      <c r="F211" s="86" t="str">
        <f t="shared" si="83"/>
        <v/>
      </c>
      <c r="G211" s="86" t="str">
        <f t="shared" si="84"/>
        <v/>
      </c>
      <c r="H211" s="87" t="str">
        <f t="shared" si="76"/>
        <v/>
      </c>
      <c r="I211" s="87" t="str">
        <f t="shared" si="97"/>
        <v/>
      </c>
      <c r="J211" s="87" t="str">
        <f t="shared" si="67"/>
        <v/>
      </c>
      <c r="K211" s="196" t="str">
        <f t="shared" si="68"/>
        <v/>
      </c>
      <c r="L211" s="87" t="str">
        <f t="shared" si="69"/>
        <v/>
      </c>
      <c r="N211" s="86" t="str">
        <f t="shared" si="70"/>
        <v/>
      </c>
      <c r="O211" s="86" t="str">
        <f t="shared" si="70"/>
        <v/>
      </c>
      <c r="P211" s="87" t="str">
        <f t="shared" si="77"/>
        <v/>
      </c>
      <c r="Q211" s="196" t="str">
        <f t="shared" si="95"/>
        <v/>
      </c>
      <c r="R211" s="87" t="str">
        <f t="shared" si="85"/>
        <v/>
      </c>
      <c r="S211" s="196" t="str">
        <f t="shared" si="71"/>
        <v/>
      </c>
      <c r="T211" s="87" t="str">
        <f t="shared" si="72"/>
        <v/>
      </c>
      <c r="V211" s="196" t="str">
        <f t="shared" si="73"/>
        <v/>
      </c>
      <c r="W211" s="196" t="str">
        <f t="shared" si="78"/>
        <v/>
      </c>
    </row>
    <row r="212" spans="1:23" x14ac:dyDescent="0.2">
      <c r="A212" s="91" t="str">
        <f t="shared" si="74"/>
        <v/>
      </c>
      <c r="B212" s="84" t="str">
        <f t="shared" si="79"/>
        <v/>
      </c>
      <c r="C212" s="84" t="str">
        <f t="shared" si="75"/>
        <v/>
      </c>
      <c r="D212" s="85"/>
      <c r="E212" s="86" t="str">
        <f t="shared" si="96"/>
        <v/>
      </c>
      <c r="F212" s="86" t="str">
        <f t="shared" si="83"/>
        <v/>
      </c>
      <c r="G212" s="86" t="str">
        <f t="shared" si="84"/>
        <v/>
      </c>
      <c r="H212" s="87" t="str">
        <f t="shared" si="76"/>
        <v/>
      </c>
      <c r="I212" s="87" t="str">
        <f t="shared" si="97"/>
        <v/>
      </c>
      <c r="J212" s="87" t="str">
        <f t="shared" si="67"/>
        <v/>
      </c>
      <c r="K212" s="196" t="str">
        <f t="shared" si="68"/>
        <v/>
      </c>
      <c r="L212" s="87" t="str">
        <f t="shared" si="69"/>
        <v/>
      </c>
      <c r="N212" s="86" t="str">
        <f t="shared" si="70"/>
        <v/>
      </c>
      <c r="O212" s="86" t="str">
        <f t="shared" si="70"/>
        <v/>
      </c>
      <c r="P212" s="87" t="str">
        <f t="shared" si="77"/>
        <v/>
      </c>
      <c r="Q212" s="196" t="str">
        <f t="shared" si="95"/>
        <v/>
      </c>
      <c r="R212" s="87" t="str">
        <f t="shared" si="85"/>
        <v/>
      </c>
      <c r="S212" s="196" t="str">
        <f t="shared" si="71"/>
        <v/>
      </c>
      <c r="T212" s="87" t="str">
        <f t="shared" si="72"/>
        <v/>
      </c>
      <c r="V212" s="196" t="str">
        <f t="shared" si="73"/>
        <v/>
      </c>
      <c r="W212" s="196" t="str">
        <f t="shared" si="78"/>
        <v/>
      </c>
    </row>
    <row r="213" spans="1:23" x14ac:dyDescent="0.2">
      <c r="A213" s="91" t="str">
        <f t="shared" si="74"/>
        <v/>
      </c>
      <c r="B213" s="84" t="str">
        <f t="shared" si="79"/>
        <v/>
      </c>
      <c r="C213" s="84" t="str">
        <f t="shared" si="75"/>
        <v/>
      </c>
      <c r="D213" s="85"/>
      <c r="E213" s="86" t="str">
        <f t="shared" si="96"/>
        <v/>
      </c>
      <c r="F213" s="86" t="str">
        <f t="shared" si="83"/>
        <v/>
      </c>
      <c r="G213" s="86" t="str">
        <f t="shared" si="84"/>
        <v/>
      </c>
      <c r="H213" s="87" t="str">
        <f t="shared" si="76"/>
        <v/>
      </c>
      <c r="I213" s="87" t="str">
        <f t="shared" si="97"/>
        <v/>
      </c>
      <c r="J213" s="87" t="str">
        <f t="shared" si="67"/>
        <v/>
      </c>
      <c r="K213" s="196" t="str">
        <f t="shared" si="68"/>
        <v/>
      </c>
      <c r="L213" s="87" t="str">
        <f t="shared" si="69"/>
        <v/>
      </c>
      <c r="N213" s="86" t="str">
        <f t="shared" si="70"/>
        <v/>
      </c>
      <c r="O213" s="86" t="str">
        <f t="shared" si="70"/>
        <v/>
      </c>
      <c r="P213" s="87" t="str">
        <f t="shared" si="77"/>
        <v/>
      </c>
      <c r="Q213" s="196" t="str">
        <f t="shared" si="95"/>
        <v/>
      </c>
      <c r="R213" s="87" t="str">
        <f t="shared" si="85"/>
        <v/>
      </c>
      <c r="S213" s="196" t="str">
        <f t="shared" si="71"/>
        <v/>
      </c>
      <c r="T213" s="87" t="str">
        <f t="shared" si="72"/>
        <v/>
      </c>
      <c r="V213" s="196" t="str">
        <f t="shared" si="73"/>
        <v/>
      </c>
      <c r="W213" s="196" t="str">
        <f t="shared" si="78"/>
        <v/>
      </c>
    </row>
    <row r="214" spans="1:23" x14ac:dyDescent="0.2">
      <c r="A214" s="91" t="str">
        <f t="shared" si="74"/>
        <v/>
      </c>
      <c r="B214" s="84" t="str">
        <f t="shared" si="79"/>
        <v/>
      </c>
      <c r="C214" s="84" t="str">
        <f t="shared" si="75"/>
        <v/>
      </c>
      <c r="D214" s="85"/>
      <c r="E214" s="198" t="str">
        <f>IF($B$17=12,E213,IF(A214="","",IF(C214="","",VLOOKUP(EDATE(A214,-B$15),euribor!A:B,2,0))))</f>
        <v/>
      </c>
      <c r="F214" s="86" t="str">
        <f t="shared" si="83"/>
        <v/>
      </c>
      <c r="G214" s="86" t="str">
        <f t="shared" si="84"/>
        <v/>
      </c>
      <c r="H214" s="87" t="str">
        <f t="shared" si="76"/>
        <v/>
      </c>
      <c r="I214" s="202" t="str">
        <f>IF(A214="","",IFERROR(PMT(G214%/12,C214,-H214),""))</f>
        <v/>
      </c>
      <c r="J214" s="87" t="str">
        <f t="shared" si="67"/>
        <v/>
      </c>
      <c r="K214" s="196" t="str">
        <f t="shared" si="68"/>
        <v/>
      </c>
      <c r="L214" s="87" t="str">
        <f t="shared" si="69"/>
        <v/>
      </c>
      <c r="N214" s="86" t="str">
        <f t="shared" si="70"/>
        <v/>
      </c>
      <c r="O214" s="86" t="str">
        <f t="shared" si="70"/>
        <v/>
      </c>
      <c r="P214" s="87" t="str">
        <f t="shared" si="77"/>
        <v/>
      </c>
      <c r="Q214" s="203" t="str">
        <f>IF(A214="","",IFERROR(PMT(O214%/12,C214,-P214),""))</f>
        <v/>
      </c>
      <c r="R214" s="87" t="str">
        <f t="shared" si="85"/>
        <v/>
      </c>
      <c r="S214" s="196" t="str">
        <f t="shared" si="71"/>
        <v/>
      </c>
      <c r="T214" s="87" t="str">
        <f t="shared" si="72"/>
        <v/>
      </c>
      <c r="V214" s="196" t="str">
        <f t="shared" si="73"/>
        <v/>
      </c>
      <c r="W214" s="196" t="str">
        <f t="shared" si="78"/>
        <v/>
      </c>
    </row>
    <row r="215" spans="1:23" x14ac:dyDescent="0.2">
      <c r="A215" s="91" t="str">
        <f t="shared" si="74"/>
        <v/>
      </c>
      <c r="B215" s="84" t="str">
        <f t="shared" si="79"/>
        <v/>
      </c>
      <c r="C215" s="84" t="str">
        <f t="shared" si="75"/>
        <v/>
      </c>
      <c r="D215" s="85"/>
      <c r="E215" s="86" t="str">
        <f t="shared" si="96"/>
        <v/>
      </c>
      <c r="F215" s="86" t="str">
        <f t="shared" si="83"/>
        <v/>
      </c>
      <c r="G215" s="86" t="str">
        <f t="shared" si="84"/>
        <v/>
      </c>
      <c r="H215" s="87" t="str">
        <f t="shared" si="76"/>
        <v/>
      </c>
      <c r="I215" s="87" t="str">
        <f t="shared" si="97"/>
        <v/>
      </c>
      <c r="J215" s="87" t="str">
        <f t="shared" si="67"/>
        <v/>
      </c>
      <c r="K215" s="196" t="str">
        <f t="shared" si="68"/>
        <v/>
      </c>
      <c r="L215" s="87" t="str">
        <f t="shared" si="69"/>
        <v/>
      </c>
      <c r="N215" s="86" t="str">
        <f t="shared" si="70"/>
        <v/>
      </c>
      <c r="O215" s="86" t="str">
        <f t="shared" si="70"/>
        <v/>
      </c>
      <c r="P215" s="87" t="str">
        <f t="shared" si="77"/>
        <v/>
      </c>
      <c r="Q215" s="196" t="str">
        <f t="shared" si="95"/>
        <v/>
      </c>
      <c r="R215" s="87" t="str">
        <f t="shared" si="85"/>
        <v/>
      </c>
      <c r="S215" s="196" t="str">
        <f t="shared" si="71"/>
        <v/>
      </c>
      <c r="T215" s="87" t="str">
        <f t="shared" si="72"/>
        <v/>
      </c>
      <c r="V215" s="196" t="str">
        <f t="shared" si="73"/>
        <v/>
      </c>
      <c r="W215" s="196" t="str">
        <f t="shared" si="78"/>
        <v/>
      </c>
    </row>
    <row r="216" spans="1:23" x14ac:dyDescent="0.2">
      <c r="A216" s="91" t="str">
        <f t="shared" si="74"/>
        <v/>
      </c>
      <c r="B216" s="84" t="str">
        <f t="shared" si="79"/>
        <v/>
      </c>
      <c r="C216" s="84" t="str">
        <f t="shared" si="75"/>
        <v/>
      </c>
      <c r="D216" s="85"/>
      <c r="E216" s="86" t="str">
        <f t="shared" si="96"/>
        <v/>
      </c>
      <c r="F216" s="86" t="str">
        <f t="shared" si="83"/>
        <v/>
      </c>
      <c r="G216" s="86" t="str">
        <f t="shared" si="84"/>
        <v/>
      </c>
      <c r="H216" s="87" t="str">
        <f t="shared" si="76"/>
        <v/>
      </c>
      <c r="I216" s="87" t="str">
        <f t="shared" si="97"/>
        <v/>
      </c>
      <c r="J216" s="87" t="str">
        <f t="shared" si="67"/>
        <v/>
      </c>
      <c r="K216" s="196" t="str">
        <f t="shared" si="68"/>
        <v/>
      </c>
      <c r="L216" s="87" t="str">
        <f t="shared" si="69"/>
        <v/>
      </c>
      <c r="N216" s="86" t="str">
        <f t="shared" si="70"/>
        <v/>
      </c>
      <c r="O216" s="86" t="str">
        <f t="shared" si="70"/>
        <v/>
      </c>
      <c r="P216" s="87" t="str">
        <f t="shared" si="77"/>
        <v/>
      </c>
      <c r="Q216" s="196" t="str">
        <f t="shared" si="95"/>
        <v/>
      </c>
      <c r="R216" s="87" t="str">
        <f t="shared" si="85"/>
        <v/>
      </c>
      <c r="S216" s="196" t="str">
        <f t="shared" si="71"/>
        <v/>
      </c>
      <c r="T216" s="87" t="str">
        <f t="shared" si="72"/>
        <v/>
      </c>
      <c r="V216" s="196" t="str">
        <f t="shared" si="73"/>
        <v/>
      </c>
      <c r="W216" s="196" t="str">
        <f t="shared" si="78"/>
        <v/>
      </c>
    </row>
    <row r="217" spans="1:23" x14ac:dyDescent="0.2">
      <c r="A217" s="91" t="str">
        <f t="shared" si="74"/>
        <v/>
      </c>
      <c r="B217" s="84" t="str">
        <f t="shared" si="79"/>
        <v/>
      </c>
      <c r="C217" s="84" t="str">
        <f t="shared" si="75"/>
        <v/>
      </c>
      <c r="D217" s="85"/>
      <c r="E217" s="86" t="str">
        <f t="shared" si="96"/>
        <v/>
      </c>
      <c r="F217" s="86" t="str">
        <f t="shared" si="83"/>
        <v/>
      </c>
      <c r="G217" s="86" t="str">
        <f t="shared" si="84"/>
        <v/>
      </c>
      <c r="H217" s="87" t="str">
        <f t="shared" si="76"/>
        <v/>
      </c>
      <c r="I217" s="87" t="str">
        <f t="shared" si="97"/>
        <v/>
      </c>
      <c r="J217" s="87" t="str">
        <f t="shared" si="67"/>
        <v/>
      </c>
      <c r="K217" s="196" t="str">
        <f t="shared" si="68"/>
        <v/>
      </c>
      <c r="L217" s="87" t="str">
        <f t="shared" si="69"/>
        <v/>
      </c>
      <c r="N217" s="86" t="str">
        <f t="shared" si="70"/>
        <v/>
      </c>
      <c r="O217" s="86" t="str">
        <f t="shared" si="70"/>
        <v/>
      </c>
      <c r="P217" s="87" t="str">
        <f t="shared" si="77"/>
        <v/>
      </c>
      <c r="Q217" s="196" t="str">
        <f t="shared" si="95"/>
        <v/>
      </c>
      <c r="R217" s="87" t="str">
        <f t="shared" si="85"/>
        <v/>
      </c>
      <c r="S217" s="196" t="str">
        <f t="shared" si="71"/>
        <v/>
      </c>
      <c r="T217" s="87" t="str">
        <f t="shared" si="72"/>
        <v/>
      </c>
      <c r="V217" s="196" t="str">
        <f t="shared" si="73"/>
        <v/>
      </c>
      <c r="W217" s="196" t="str">
        <f t="shared" si="78"/>
        <v/>
      </c>
    </row>
    <row r="218" spans="1:23" x14ac:dyDescent="0.2">
      <c r="A218" s="91" t="str">
        <f t="shared" si="74"/>
        <v/>
      </c>
      <c r="B218" s="84" t="str">
        <f t="shared" si="79"/>
        <v/>
      </c>
      <c r="C218" s="84" t="str">
        <f t="shared" si="75"/>
        <v/>
      </c>
      <c r="D218" s="85"/>
      <c r="E218" s="86" t="str">
        <f t="shared" si="96"/>
        <v/>
      </c>
      <c r="F218" s="86" t="str">
        <f t="shared" si="83"/>
        <v/>
      </c>
      <c r="G218" s="86" t="str">
        <f t="shared" si="84"/>
        <v/>
      </c>
      <c r="H218" s="87" t="str">
        <f t="shared" si="76"/>
        <v/>
      </c>
      <c r="I218" s="87" t="str">
        <f t="shared" si="97"/>
        <v/>
      </c>
      <c r="J218" s="87" t="str">
        <f t="shared" si="67"/>
        <v/>
      </c>
      <c r="K218" s="196" t="str">
        <f t="shared" si="68"/>
        <v/>
      </c>
      <c r="L218" s="87" t="str">
        <f t="shared" si="69"/>
        <v/>
      </c>
      <c r="N218" s="86" t="str">
        <f t="shared" si="70"/>
        <v/>
      </c>
      <c r="O218" s="86" t="str">
        <f t="shared" si="70"/>
        <v/>
      </c>
      <c r="P218" s="87" t="str">
        <f t="shared" si="77"/>
        <v/>
      </c>
      <c r="Q218" s="196" t="str">
        <f t="shared" si="95"/>
        <v/>
      </c>
      <c r="R218" s="87" t="str">
        <f t="shared" si="85"/>
        <v/>
      </c>
      <c r="S218" s="196" t="str">
        <f t="shared" si="71"/>
        <v/>
      </c>
      <c r="T218" s="87" t="str">
        <f t="shared" si="72"/>
        <v/>
      </c>
      <c r="V218" s="196" t="str">
        <f t="shared" si="73"/>
        <v/>
      </c>
      <c r="W218" s="196" t="str">
        <f t="shared" si="78"/>
        <v/>
      </c>
    </row>
    <row r="219" spans="1:23" x14ac:dyDescent="0.2">
      <c r="A219" s="91" t="str">
        <f t="shared" si="74"/>
        <v/>
      </c>
      <c r="B219" s="84" t="str">
        <f t="shared" si="79"/>
        <v/>
      </c>
      <c r="C219" s="84" t="str">
        <f t="shared" si="75"/>
        <v/>
      </c>
      <c r="D219" s="85"/>
      <c r="E219" s="86" t="str">
        <f t="shared" si="96"/>
        <v/>
      </c>
      <c r="F219" s="86" t="str">
        <f t="shared" si="83"/>
        <v/>
      </c>
      <c r="G219" s="86" t="str">
        <f t="shared" si="84"/>
        <v/>
      </c>
      <c r="H219" s="87" t="str">
        <f t="shared" si="76"/>
        <v/>
      </c>
      <c r="I219" s="87" t="str">
        <f t="shared" si="97"/>
        <v/>
      </c>
      <c r="J219" s="87" t="str">
        <f t="shared" si="67"/>
        <v/>
      </c>
      <c r="K219" s="196" t="str">
        <f t="shared" si="68"/>
        <v/>
      </c>
      <c r="L219" s="87" t="str">
        <f t="shared" si="69"/>
        <v/>
      </c>
      <c r="N219" s="86" t="str">
        <f t="shared" si="70"/>
        <v/>
      </c>
      <c r="O219" s="86" t="str">
        <f t="shared" si="70"/>
        <v/>
      </c>
      <c r="P219" s="87" t="str">
        <f t="shared" si="77"/>
        <v/>
      </c>
      <c r="Q219" s="196" t="str">
        <f t="shared" si="95"/>
        <v/>
      </c>
      <c r="R219" s="87" t="str">
        <f t="shared" si="85"/>
        <v/>
      </c>
      <c r="S219" s="196" t="str">
        <f t="shared" si="71"/>
        <v/>
      </c>
      <c r="T219" s="87" t="str">
        <f t="shared" si="72"/>
        <v/>
      </c>
      <c r="V219" s="196" t="str">
        <f t="shared" si="73"/>
        <v/>
      </c>
      <c r="W219" s="196" t="str">
        <f t="shared" si="78"/>
        <v/>
      </c>
    </row>
    <row r="220" spans="1:23" x14ac:dyDescent="0.2">
      <c r="A220" s="91" t="str">
        <f t="shared" si="74"/>
        <v/>
      </c>
      <c r="B220" s="84" t="str">
        <f t="shared" si="79"/>
        <v/>
      </c>
      <c r="C220" s="84" t="str">
        <f t="shared" si="75"/>
        <v/>
      </c>
      <c r="D220" s="85"/>
      <c r="E220" s="194" t="str">
        <f>IF(A220="","",IF(C220="","",VLOOKUP(EDATE(A220,-B$15),euribor!A:B,2,0)))</f>
        <v/>
      </c>
      <c r="F220" s="86" t="str">
        <f t="shared" si="83"/>
        <v/>
      </c>
      <c r="G220" s="86" t="str">
        <f t="shared" si="84"/>
        <v/>
      </c>
      <c r="H220" s="87" t="str">
        <f t="shared" si="76"/>
        <v/>
      </c>
      <c r="I220" s="202" t="str">
        <f>IF(A220="","",IFERROR(PMT(G220%/12,C220,-H220),""))</f>
        <v/>
      </c>
      <c r="J220" s="87" t="str">
        <f t="shared" ref="J220:J283" si="98">IFERROR(H220*G220%/12,"")</f>
        <v/>
      </c>
      <c r="K220" s="196" t="str">
        <f t="shared" ref="K220:K283" si="99">IFERROR(I220-J220,"")</f>
        <v/>
      </c>
      <c r="L220" s="87" t="str">
        <f t="shared" ref="L220:L283" si="100">IFERROR(H220-K220,"")</f>
        <v/>
      </c>
      <c r="N220" s="86" t="str">
        <f t="shared" ref="N220:O283" si="101">E220</f>
        <v/>
      </c>
      <c r="O220" s="86" t="str">
        <f t="shared" si="101"/>
        <v/>
      </c>
      <c r="P220" s="87" t="str">
        <f t="shared" si="77"/>
        <v/>
      </c>
      <c r="Q220" s="203" t="str">
        <f>IF(A220="","",IFERROR(PMT(O220%/12,C220,-P220),""))</f>
        <v/>
      </c>
      <c r="R220" s="87" t="str">
        <f t="shared" si="85"/>
        <v/>
      </c>
      <c r="S220" s="196" t="str">
        <f t="shared" ref="S220:S283" si="102">IFERROR(Q220-R220,"")</f>
        <v/>
      </c>
      <c r="T220" s="87" t="str">
        <f t="shared" ref="T220:T283" si="103">IFERROR(P220-S220,"")</f>
        <v/>
      </c>
      <c r="V220" s="196" t="str">
        <f t="shared" ref="V220:V283" si="104">IFERROR(I220-Q220,"")</f>
        <v/>
      </c>
      <c r="W220" s="196" t="str">
        <f t="shared" si="78"/>
        <v/>
      </c>
    </row>
    <row r="221" spans="1:23" x14ac:dyDescent="0.2">
      <c r="A221" s="91" t="str">
        <f t="shared" ref="A221:A284" si="105">IF(A220&lt;B$4,EDATE(A220,1),"")</f>
        <v/>
      </c>
      <c r="B221" s="84" t="str">
        <f t="shared" si="79"/>
        <v/>
      </c>
      <c r="C221" s="84" t="str">
        <f t="shared" ref="C221:C284" si="106">IF(A221="","",IFERROR(IF(C220-1&lt;=0,"",C220-1),""))</f>
        <v/>
      </c>
      <c r="D221" s="85"/>
      <c r="E221" s="86" t="str">
        <f>IF(A221="","",E220)</f>
        <v/>
      </c>
      <c r="F221" s="86" t="str">
        <f t="shared" si="83"/>
        <v/>
      </c>
      <c r="G221" s="86" t="str">
        <f t="shared" si="84"/>
        <v/>
      </c>
      <c r="H221" s="87" t="str">
        <f t="shared" ref="H221:H284" si="107">IFERROR(L220,"")</f>
        <v/>
      </c>
      <c r="I221" s="87" t="str">
        <f>IF(A221="","",I220)</f>
        <v/>
      </c>
      <c r="J221" s="87" t="str">
        <f t="shared" si="98"/>
        <v/>
      </c>
      <c r="K221" s="196" t="str">
        <f t="shared" si="99"/>
        <v/>
      </c>
      <c r="L221" s="87" t="str">
        <f t="shared" si="100"/>
        <v/>
      </c>
      <c r="N221" s="86" t="str">
        <f t="shared" si="101"/>
        <v/>
      </c>
      <c r="O221" s="86" t="str">
        <f t="shared" si="101"/>
        <v/>
      </c>
      <c r="P221" s="87" t="str">
        <f t="shared" ref="P221:P284" si="108">IFERROR(T220,"")</f>
        <v/>
      </c>
      <c r="Q221" s="196" t="str">
        <f t="shared" ref="Q221:Q231" si="109">IF(A221="","",Q220)</f>
        <v/>
      </c>
      <c r="R221" s="87" t="str">
        <f t="shared" si="85"/>
        <v/>
      </c>
      <c r="S221" s="196" t="str">
        <f t="shared" si="102"/>
        <v/>
      </c>
      <c r="T221" s="87" t="str">
        <f t="shared" si="103"/>
        <v/>
      </c>
      <c r="V221" s="196" t="str">
        <f t="shared" si="104"/>
        <v/>
      </c>
      <c r="W221" s="196" t="str">
        <f t="shared" ref="W221:W284" si="110">IFERROR(W220+V221,"")</f>
        <v/>
      </c>
    </row>
    <row r="222" spans="1:23" x14ac:dyDescent="0.2">
      <c r="A222" s="91" t="str">
        <f t="shared" si="105"/>
        <v/>
      </c>
      <c r="B222" s="84" t="str">
        <f t="shared" ref="B222:B285" si="111">IF(A222="","",B221+1)</f>
        <v/>
      </c>
      <c r="C222" s="84" t="str">
        <f t="shared" si="106"/>
        <v/>
      </c>
      <c r="D222" s="85"/>
      <c r="E222" s="86" t="str">
        <f t="shared" ref="E222:E231" si="112">IF(A222="","",E221)</f>
        <v/>
      </c>
      <c r="F222" s="86" t="str">
        <f t="shared" si="83"/>
        <v/>
      </c>
      <c r="G222" s="86" t="str">
        <f t="shared" si="84"/>
        <v/>
      </c>
      <c r="H222" s="87" t="str">
        <f t="shared" si="107"/>
        <v/>
      </c>
      <c r="I222" s="87" t="str">
        <f t="shared" ref="I222:I231" si="113">IF(A222="","",I221)</f>
        <v/>
      </c>
      <c r="J222" s="87" t="str">
        <f t="shared" si="98"/>
        <v/>
      </c>
      <c r="K222" s="196" t="str">
        <f t="shared" si="99"/>
        <v/>
      </c>
      <c r="L222" s="87" t="str">
        <f t="shared" si="100"/>
        <v/>
      </c>
      <c r="N222" s="86" t="str">
        <f t="shared" si="101"/>
        <v/>
      </c>
      <c r="O222" s="86" t="str">
        <f t="shared" si="101"/>
        <v/>
      </c>
      <c r="P222" s="87" t="str">
        <f t="shared" si="108"/>
        <v/>
      </c>
      <c r="Q222" s="196" t="str">
        <f t="shared" si="109"/>
        <v/>
      </c>
      <c r="R222" s="87" t="str">
        <f t="shared" si="85"/>
        <v/>
      </c>
      <c r="S222" s="196" t="str">
        <f t="shared" si="102"/>
        <v/>
      </c>
      <c r="T222" s="87" t="str">
        <f t="shared" si="103"/>
        <v/>
      </c>
      <c r="V222" s="196" t="str">
        <f t="shared" si="104"/>
        <v/>
      </c>
      <c r="W222" s="196" t="str">
        <f t="shared" si="110"/>
        <v/>
      </c>
    </row>
    <row r="223" spans="1:23" x14ac:dyDescent="0.2">
      <c r="A223" s="91" t="str">
        <f t="shared" si="105"/>
        <v/>
      </c>
      <c r="B223" s="84" t="str">
        <f t="shared" si="111"/>
        <v/>
      </c>
      <c r="C223" s="84" t="str">
        <f t="shared" si="106"/>
        <v/>
      </c>
      <c r="D223" s="85"/>
      <c r="E223" s="86" t="str">
        <f t="shared" si="112"/>
        <v/>
      </c>
      <c r="F223" s="86" t="str">
        <f t="shared" si="83"/>
        <v/>
      </c>
      <c r="G223" s="86" t="str">
        <f t="shared" si="84"/>
        <v/>
      </c>
      <c r="H223" s="87" t="str">
        <f t="shared" si="107"/>
        <v/>
      </c>
      <c r="I223" s="87" t="str">
        <f t="shared" si="113"/>
        <v/>
      </c>
      <c r="J223" s="87" t="str">
        <f t="shared" si="98"/>
        <v/>
      </c>
      <c r="K223" s="196" t="str">
        <f t="shared" si="99"/>
        <v/>
      </c>
      <c r="L223" s="87" t="str">
        <f t="shared" si="100"/>
        <v/>
      </c>
      <c r="N223" s="86" t="str">
        <f t="shared" si="101"/>
        <v/>
      </c>
      <c r="O223" s="86" t="str">
        <f t="shared" si="101"/>
        <v/>
      </c>
      <c r="P223" s="87" t="str">
        <f t="shared" si="108"/>
        <v/>
      </c>
      <c r="Q223" s="196" t="str">
        <f t="shared" si="109"/>
        <v/>
      </c>
      <c r="R223" s="87" t="str">
        <f t="shared" si="85"/>
        <v/>
      </c>
      <c r="S223" s="196" t="str">
        <f t="shared" si="102"/>
        <v/>
      </c>
      <c r="T223" s="87" t="str">
        <f t="shared" si="103"/>
        <v/>
      </c>
      <c r="V223" s="196" t="str">
        <f t="shared" si="104"/>
        <v/>
      </c>
      <c r="W223" s="196" t="str">
        <f t="shared" si="110"/>
        <v/>
      </c>
    </row>
    <row r="224" spans="1:23" x14ac:dyDescent="0.2">
      <c r="A224" s="91" t="str">
        <f t="shared" si="105"/>
        <v/>
      </c>
      <c r="B224" s="84" t="str">
        <f t="shared" si="111"/>
        <v/>
      </c>
      <c r="C224" s="84" t="str">
        <f t="shared" si="106"/>
        <v/>
      </c>
      <c r="D224" s="85"/>
      <c r="E224" s="86" t="str">
        <f t="shared" si="112"/>
        <v/>
      </c>
      <c r="F224" s="86" t="str">
        <f t="shared" si="83"/>
        <v/>
      </c>
      <c r="G224" s="86" t="str">
        <f t="shared" si="84"/>
        <v/>
      </c>
      <c r="H224" s="87" t="str">
        <f t="shared" si="107"/>
        <v/>
      </c>
      <c r="I224" s="87" t="str">
        <f t="shared" si="113"/>
        <v/>
      </c>
      <c r="J224" s="87" t="str">
        <f t="shared" si="98"/>
        <v/>
      </c>
      <c r="K224" s="196" t="str">
        <f t="shared" si="99"/>
        <v/>
      </c>
      <c r="L224" s="87" t="str">
        <f t="shared" si="100"/>
        <v/>
      </c>
      <c r="N224" s="86" t="str">
        <f t="shared" si="101"/>
        <v/>
      </c>
      <c r="O224" s="86" t="str">
        <f t="shared" si="101"/>
        <v/>
      </c>
      <c r="P224" s="87" t="str">
        <f t="shared" si="108"/>
        <v/>
      </c>
      <c r="Q224" s="196" t="str">
        <f t="shared" si="109"/>
        <v/>
      </c>
      <c r="R224" s="87" t="str">
        <f t="shared" si="85"/>
        <v/>
      </c>
      <c r="S224" s="196" t="str">
        <f t="shared" si="102"/>
        <v/>
      </c>
      <c r="T224" s="87" t="str">
        <f t="shared" si="103"/>
        <v/>
      </c>
      <c r="V224" s="196" t="str">
        <f t="shared" si="104"/>
        <v/>
      </c>
      <c r="W224" s="196" t="str">
        <f t="shared" si="110"/>
        <v/>
      </c>
    </row>
    <row r="225" spans="1:23" x14ac:dyDescent="0.2">
      <c r="A225" s="91" t="str">
        <f t="shared" si="105"/>
        <v/>
      </c>
      <c r="B225" s="84" t="str">
        <f t="shared" si="111"/>
        <v/>
      </c>
      <c r="C225" s="84" t="str">
        <f t="shared" si="106"/>
        <v/>
      </c>
      <c r="D225" s="85"/>
      <c r="E225" s="86" t="str">
        <f t="shared" si="112"/>
        <v/>
      </c>
      <c r="F225" s="86" t="str">
        <f t="shared" si="83"/>
        <v/>
      </c>
      <c r="G225" s="86" t="str">
        <f t="shared" si="84"/>
        <v/>
      </c>
      <c r="H225" s="87" t="str">
        <f t="shared" si="107"/>
        <v/>
      </c>
      <c r="I225" s="87" t="str">
        <f t="shared" si="113"/>
        <v/>
      </c>
      <c r="J225" s="87" t="str">
        <f t="shared" si="98"/>
        <v/>
      </c>
      <c r="K225" s="196" t="str">
        <f t="shared" si="99"/>
        <v/>
      </c>
      <c r="L225" s="87" t="str">
        <f t="shared" si="100"/>
        <v/>
      </c>
      <c r="N225" s="86" t="str">
        <f t="shared" si="101"/>
        <v/>
      </c>
      <c r="O225" s="86" t="str">
        <f t="shared" si="101"/>
        <v/>
      </c>
      <c r="P225" s="87" t="str">
        <f t="shared" si="108"/>
        <v/>
      </c>
      <c r="Q225" s="196" t="str">
        <f t="shared" si="109"/>
        <v/>
      </c>
      <c r="R225" s="87" t="str">
        <f t="shared" si="85"/>
        <v/>
      </c>
      <c r="S225" s="196" t="str">
        <f t="shared" si="102"/>
        <v/>
      </c>
      <c r="T225" s="87" t="str">
        <f t="shared" si="103"/>
        <v/>
      </c>
      <c r="V225" s="196" t="str">
        <f t="shared" si="104"/>
        <v/>
      </c>
      <c r="W225" s="196" t="str">
        <f t="shared" si="110"/>
        <v/>
      </c>
    </row>
    <row r="226" spans="1:23" x14ac:dyDescent="0.2">
      <c r="A226" s="91" t="str">
        <f t="shared" si="105"/>
        <v/>
      </c>
      <c r="B226" s="84" t="str">
        <f t="shared" si="111"/>
        <v/>
      </c>
      <c r="C226" s="84" t="str">
        <f t="shared" si="106"/>
        <v/>
      </c>
      <c r="D226" s="85"/>
      <c r="E226" s="198" t="str">
        <f>IF($B$17=12,E225,IF(A226="","",IF(C226="","",VLOOKUP(EDATE(A226,-B$15),euribor!A:B,2,0))))</f>
        <v/>
      </c>
      <c r="F226" s="86" t="str">
        <f t="shared" si="83"/>
        <v/>
      </c>
      <c r="G226" s="86" t="str">
        <f t="shared" si="84"/>
        <v/>
      </c>
      <c r="H226" s="87" t="str">
        <f t="shared" si="107"/>
        <v/>
      </c>
      <c r="I226" s="202" t="str">
        <f>IF(A226="","",IFERROR(PMT(G226%/12,C226,-H226),""))</f>
        <v/>
      </c>
      <c r="J226" s="87" t="str">
        <f t="shared" si="98"/>
        <v/>
      </c>
      <c r="K226" s="196" t="str">
        <f t="shared" si="99"/>
        <v/>
      </c>
      <c r="L226" s="87" t="str">
        <f t="shared" si="100"/>
        <v/>
      </c>
      <c r="N226" s="86" t="str">
        <f t="shared" si="101"/>
        <v/>
      </c>
      <c r="O226" s="86" t="str">
        <f t="shared" si="101"/>
        <v/>
      </c>
      <c r="P226" s="87" t="str">
        <f t="shared" si="108"/>
        <v/>
      </c>
      <c r="Q226" s="203" t="str">
        <f>IF(A226="","",IFERROR(PMT(O226%/12,C226,-P226),""))</f>
        <v/>
      </c>
      <c r="R226" s="87" t="str">
        <f t="shared" si="85"/>
        <v/>
      </c>
      <c r="S226" s="196" t="str">
        <f t="shared" si="102"/>
        <v/>
      </c>
      <c r="T226" s="87" t="str">
        <f t="shared" si="103"/>
        <v/>
      </c>
      <c r="V226" s="196" t="str">
        <f t="shared" si="104"/>
        <v/>
      </c>
      <c r="W226" s="196" t="str">
        <f t="shared" si="110"/>
        <v/>
      </c>
    </row>
    <row r="227" spans="1:23" x14ac:dyDescent="0.2">
      <c r="A227" s="91" t="str">
        <f t="shared" si="105"/>
        <v/>
      </c>
      <c r="B227" s="84" t="str">
        <f t="shared" si="111"/>
        <v/>
      </c>
      <c r="C227" s="84" t="str">
        <f t="shared" si="106"/>
        <v/>
      </c>
      <c r="D227" s="85"/>
      <c r="E227" s="86" t="str">
        <f t="shared" si="112"/>
        <v/>
      </c>
      <c r="F227" s="86" t="str">
        <f t="shared" si="83"/>
        <v/>
      </c>
      <c r="G227" s="86" t="str">
        <f t="shared" si="84"/>
        <v/>
      </c>
      <c r="H227" s="87" t="str">
        <f t="shared" si="107"/>
        <v/>
      </c>
      <c r="I227" s="87" t="str">
        <f t="shared" si="113"/>
        <v/>
      </c>
      <c r="J227" s="87" t="str">
        <f t="shared" si="98"/>
        <v/>
      </c>
      <c r="K227" s="196" t="str">
        <f t="shared" si="99"/>
        <v/>
      </c>
      <c r="L227" s="87" t="str">
        <f t="shared" si="100"/>
        <v/>
      </c>
      <c r="N227" s="86" t="str">
        <f t="shared" si="101"/>
        <v/>
      </c>
      <c r="O227" s="86" t="str">
        <f t="shared" si="101"/>
        <v/>
      </c>
      <c r="P227" s="87" t="str">
        <f t="shared" si="108"/>
        <v/>
      </c>
      <c r="Q227" s="196" t="str">
        <f t="shared" si="109"/>
        <v/>
      </c>
      <c r="R227" s="87" t="str">
        <f t="shared" si="85"/>
        <v/>
      </c>
      <c r="S227" s="196" t="str">
        <f t="shared" si="102"/>
        <v/>
      </c>
      <c r="T227" s="87" t="str">
        <f t="shared" si="103"/>
        <v/>
      </c>
      <c r="V227" s="196" t="str">
        <f t="shared" si="104"/>
        <v/>
      </c>
      <c r="W227" s="196" t="str">
        <f t="shared" si="110"/>
        <v/>
      </c>
    </row>
    <row r="228" spans="1:23" x14ac:dyDescent="0.2">
      <c r="A228" s="91" t="str">
        <f t="shared" si="105"/>
        <v/>
      </c>
      <c r="B228" s="84" t="str">
        <f t="shared" si="111"/>
        <v/>
      </c>
      <c r="C228" s="84" t="str">
        <f t="shared" si="106"/>
        <v/>
      </c>
      <c r="D228" s="85"/>
      <c r="E228" s="86" t="str">
        <f t="shared" si="112"/>
        <v/>
      </c>
      <c r="F228" s="86" t="str">
        <f t="shared" si="83"/>
        <v/>
      </c>
      <c r="G228" s="86" t="str">
        <f t="shared" si="84"/>
        <v/>
      </c>
      <c r="H228" s="87" t="str">
        <f t="shared" si="107"/>
        <v/>
      </c>
      <c r="I228" s="87" t="str">
        <f t="shared" si="113"/>
        <v/>
      </c>
      <c r="J228" s="87" t="str">
        <f t="shared" si="98"/>
        <v/>
      </c>
      <c r="K228" s="196" t="str">
        <f t="shared" si="99"/>
        <v/>
      </c>
      <c r="L228" s="87" t="str">
        <f t="shared" si="100"/>
        <v/>
      </c>
      <c r="N228" s="86" t="str">
        <f t="shared" si="101"/>
        <v/>
      </c>
      <c r="O228" s="86" t="str">
        <f t="shared" si="101"/>
        <v/>
      </c>
      <c r="P228" s="87" t="str">
        <f t="shared" si="108"/>
        <v/>
      </c>
      <c r="Q228" s="196" t="str">
        <f t="shared" si="109"/>
        <v/>
      </c>
      <c r="R228" s="87" t="str">
        <f t="shared" si="85"/>
        <v/>
      </c>
      <c r="S228" s="196" t="str">
        <f t="shared" si="102"/>
        <v/>
      </c>
      <c r="T228" s="87" t="str">
        <f t="shared" si="103"/>
        <v/>
      </c>
      <c r="V228" s="196" t="str">
        <f t="shared" si="104"/>
        <v/>
      </c>
      <c r="W228" s="196" t="str">
        <f t="shared" si="110"/>
        <v/>
      </c>
    </row>
    <row r="229" spans="1:23" x14ac:dyDescent="0.2">
      <c r="A229" s="91" t="str">
        <f t="shared" si="105"/>
        <v/>
      </c>
      <c r="B229" s="84" t="str">
        <f t="shared" si="111"/>
        <v/>
      </c>
      <c r="C229" s="84" t="str">
        <f t="shared" si="106"/>
        <v/>
      </c>
      <c r="D229" s="85"/>
      <c r="E229" s="86" t="str">
        <f t="shared" si="112"/>
        <v/>
      </c>
      <c r="F229" s="86" t="str">
        <f t="shared" si="83"/>
        <v/>
      </c>
      <c r="G229" s="86" t="str">
        <f t="shared" si="84"/>
        <v/>
      </c>
      <c r="H229" s="87" t="str">
        <f t="shared" si="107"/>
        <v/>
      </c>
      <c r="I229" s="87" t="str">
        <f t="shared" si="113"/>
        <v/>
      </c>
      <c r="J229" s="87" t="str">
        <f t="shared" si="98"/>
        <v/>
      </c>
      <c r="K229" s="196" t="str">
        <f t="shared" si="99"/>
        <v/>
      </c>
      <c r="L229" s="87" t="str">
        <f t="shared" si="100"/>
        <v/>
      </c>
      <c r="N229" s="86" t="str">
        <f t="shared" si="101"/>
        <v/>
      </c>
      <c r="O229" s="86" t="str">
        <f t="shared" si="101"/>
        <v/>
      </c>
      <c r="P229" s="87" t="str">
        <f t="shared" si="108"/>
        <v/>
      </c>
      <c r="Q229" s="196" t="str">
        <f t="shared" si="109"/>
        <v/>
      </c>
      <c r="R229" s="87" t="str">
        <f t="shared" si="85"/>
        <v/>
      </c>
      <c r="S229" s="196" t="str">
        <f t="shared" si="102"/>
        <v/>
      </c>
      <c r="T229" s="87" t="str">
        <f t="shared" si="103"/>
        <v/>
      </c>
      <c r="V229" s="196" t="str">
        <f t="shared" si="104"/>
        <v/>
      </c>
      <c r="W229" s="196" t="str">
        <f t="shared" si="110"/>
        <v/>
      </c>
    </row>
    <row r="230" spans="1:23" x14ac:dyDescent="0.2">
      <c r="A230" s="91" t="str">
        <f t="shared" si="105"/>
        <v/>
      </c>
      <c r="B230" s="84" t="str">
        <f t="shared" si="111"/>
        <v/>
      </c>
      <c r="C230" s="84" t="str">
        <f t="shared" si="106"/>
        <v/>
      </c>
      <c r="D230" s="85"/>
      <c r="E230" s="86" t="str">
        <f t="shared" si="112"/>
        <v/>
      </c>
      <c r="F230" s="86" t="str">
        <f t="shared" si="83"/>
        <v/>
      </c>
      <c r="G230" s="86" t="str">
        <f t="shared" si="84"/>
        <v/>
      </c>
      <c r="H230" s="87" t="str">
        <f t="shared" si="107"/>
        <v/>
      </c>
      <c r="I230" s="87" t="str">
        <f t="shared" si="113"/>
        <v/>
      </c>
      <c r="J230" s="87" t="str">
        <f t="shared" si="98"/>
        <v/>
      </c>
      <c r="K230" s="196" t="str">
        <f t="shared" si="99"/>
        <v/>
      </c>
      <c r="L230" s="87" t="str">
        <f t="shared" si="100"/>
        <v/>
      </c>
      <c r="N230" s="86" t="str">
        <f t="shared" si="101"/>
        <v/>
      </c>
      <c r="O230" s="86" t="str">
        <f t="shared" si="101"/>
        <v/>
      </c>
      <c r="P230" s="87" t="str">
        <f t="shared" si="108"/>
        <v/>
      </c>
      <c r="Q230" s="196" t="str">
        <f t="shared" si="109"/>
        <v/>
      </c>
      <c r="R230" s="87" t="str">
        <f t="shared" si="85"/>
        <v/>
      </c>
      <c r="S230" s="196" t="str">
        <f t="shared" si="102"/>
        <v/>
      </c>
      <c r="T230" s="87" t="str">
        <f t="shared" si="103"/>
        <v/>
      </c>
      <c r="V230" s="196" t="str">
        <f t="shared" si="104"/>
        <v/>
      </c>
      <c r="W230" s="196" t="str">
        <f t="shared" si="110"/>
        <v/>
      </c>
    </row>
    <row r="231" spans="1:23" x14ac:dyDescent="0.2">
      <c r="A231" s="91" t="str">
        <f t="shared" si="105"/>
        <v/>
      </c>
      <c r="B231" s="84" t="str">
        <f t="shared" si="111"/>
        <v/>
      </c>
      <c r="C231" s="84" t="str">
        <f t="shared" si="106"/>
        <v/>
      </c>
      <c r="D231" s="85"/>
      <c r="E231" s="86" t="str">
        <f t="shared" si="112"/>
        <v/>
      </c>
      <c r="F231" s="86" t="str">
        <f t="shared" si="83"/>
        <v/>
      </c>
      <c r="G231" s="86" t="str">
        <f t="shared" si="84"/>
        <v/>
      </c>
      <c r="H231" s="87" t="str">
        <f t="shared" si="107"/>
        <v/>
      </c>
      <c r="I231" s="87" t="str">
        <f t="shared" si="113"/>
        <v/>
      </c>
      <c r="J231" s="87" t="str">
        <f t="shared" si="98"/>
        <v/>
      </c>
      <c r="K231" s="196" t="str">
        <f t="shared" si="99"/>
        <v/>
      </c>
      <c r="L231" s="87" t="str">
        <f t="shared" si="100"/>
        <v/>
      </c>
      <c r="N231" s="86" t="str">
        <f t="shared" si="101"/>
        <v/>
      </c>
      <c r="O231" s="86" t="str">
        <f t="shared" si="101"/>
        <v/>
      </c>
      <c r="P231" s="87" t="str">
        <f t="shared" si="108"/>
        <v/>
      </c>
      <c r="Q231" s="196" t="str">
        <f t="shared" si="109"/>
        <v/>
      </c>
      <c r="R231" s="87" t="str">
        <f t="shared" si="85"/>
        <v/>
      </c>
      <c r="S231" s="196" t="str">
        <f t="shared" si="102"/>
        <v/>
      </c>
      <c r="T231" s="87" t="str">
        <f t="shared" si="103"/>
        <v/>
      </c>
      <c r="V231" s="196" t="str">
        <f t="shared" si="104"/>
        <v/>
      </c>
      <c r="W231" s="196" t="str">
        <f t="shared" si="110"/>
        <v/>
      </c>
    </row>
    <row r="232" spans="1:23" x14ac:dyDescent="0.2">
      <c r="A232" s="91" t="str">
        <f t="shared" si="105"/>
        <v/>
      </c>
      <c r="B232" s="84" t="str">
        <f t="shared" si="111"/>
        <v/>
      </c>
      <c r="C232" s="84" t="str">
        <f t="shared" si="106"/>
        <v/>
      </c>
      <c r="D232" s="85"/>
      <c r="E232" s="194" t="str">
        <f>IF(A232="","",IF(C232="","",VLOOKUP(EDATE(A232,-B$15),euribor!A:B,2,0)))</f>
        <v/>
      </c>
      <c r="F232" s="86" t="str">
        <f t="shared" ref="F232:F295" si="114">IF(E232=0,"",IFERROR(E232+B$12,""))</f>
        <v/>
      </c>
      <c r="G232" s="86" t="str">
        <f t="shared" ref="G232:G295" si="115">IF(F232&lt;=B$16,B$16,F232)</f>
        <v/>
      </c>
      <c r="H232" s="87" t="str">
        <f t="shared" si="107"/>
        <v/>
      </c>
      <c r="I232" s="202" t="str">
        <f>IF(A232="","",IFERROR(PMT(G232%/12,C232,-H232),""))</f>
        <v/>
      </c>
      <c r="J232" s="87" t="str">
        <f t="shared" si="98"/>
        <v/>
      </c>
      <c r="K232" s="196" t="str">
        <f t="shared" si="99"/>
        <v/>
      </c>
      <c r="L232" s="87" t="str">
        <f t="shared" si="100"/>
        <v/>
      </c>
      <c r="N232" s="86" t="str">
        <f t="shared" si="101"/>
        <v/>
      </c>
      <c r="O232" s="86" t="str">
        <f t="shared" si="101"/>
        <v/>
      </c>
      <c r="P232" s="87" t="str">
        <f t="shared" si="108"/>
        <v/>
      </c>
      <c r="Q232" s="203" t="str">
        <f>IF(A232="","",IFERROR(PMT(O232%/12,C232,-P232),""))</f>
        <v/>
      </c>
      <c r="R232" s="87" t="str">
        <f t="shared" si="85"/>
        <v/>
      </c>
      <c r="S232" s="196" t="str">
        <f t="shared" si="102"/>
        <v/>
      </c>
      <c r="T232" s="87" t="str">
        <f t="shared" si="103"/>
        <v/>
      </c>
      <c r="V232" s="196" t="str">
        <f t="shared" si="104"/>
        <v/>
      </c>
      <c r="W232" s="196" t="str">
        <f t="shared" si="110"/>
        <v/>
      </c>
    </row>
    <row r="233" spans="1:23" x14ac:dyDescent="0.2">
      <c r="A233" s="91" t="str">
        <f t="shared" si="105"/>
        <v/>
      </c>
      <c r="B233" s="84" t="str">
        <f t="shared" si="111"/>
        <v/>
      </c>
      <c r="C233" s="84" t="str">
        <f t="shared" si="106"/>
        <v/>
      </c>
      <c r="D233" s="85"/>
      <c r="E233" s="86" t="str">
        <f>IF(A233="","",E232)</f>
        <v/>
      </c>
      <c r="F233" s="86" t="str">
        <f t="shared" si="114"/>
        <v/>
      </c>
      <c r="G233" s="86" t="str">
        <f t="shared" si="115"/>
        <v/>
      </c>
      <c r="H233" s="87" t="str">
        <f t="shared" si="107"/>
        <v/>
      </c>
      <c r="I233" s="87" t="str">
        <f>IF(A233="","",I232)</f>
        <v/>
      </c>
      <c r="J233" s="87" t="str">
        <f t="shared" si="98"/>
        <v/>
      </c>
      <c r="K233" s="196" t="str">
        <f t="shared" si="99"/>
        <v/>
      </c>
      <c r="L233" s="87" t="str">
        <f t="shared" si="100"/>
        <v/>
      </c>
      <c r="N233" s="86" t="str">
        <f t="shared" si="101"/>
        <v/>
      </c>
      <c r="O233" s="86" t="str">
        <f t="shared" si="101"/>
        <v/>
      </c>
      <c r="P233" s="87" t="str">
        <f t="shared" si="108"/>
        <v/>
      </c>
      <c r="Q233" s="196" t="str">
        <f t="shared" ref="Q233:Q243" si="116">IF(A233="","",Q232)</f>
        <v/>
      </c>
      <c r="R233" s="87" t="str">
        <f t="shared" ref="R233:R296" si="117">IFERROR(P233*O233%/12,"")</f>
        <v/>
      </c>
      <c r="S233" s="196" t="str">
        <f t="shared" si="102"/>
        <v/>
      </c>
      <c r="T233" s="87" t="str">
        <f t="shared" si="103"/>
        <v/>
      </c>
      <c r="V233" s="196" t="str">
        <f t="shared" si="104"/>
        <v/>
      </c>
      <c r="W233" s="196" t="str">
        <f t="shared" si="110"/>
        <v/>
      </c>
    </row>
    <row r="234" spans="1:23" x14ac:dyDescent="0.2">
      <c r="A234" s="91" t="str">
        <f t="shared" si="105"/>
        <v/>
      </c>
      <c r="B234" s="84" t="str">
        <f t="shared" si="111"/>
        <v/>
      </c>
      <c r="C234" s="84" t="str">
        <f t="shared" si="106"/>
        <v/>
      </c>
      <c r="D234" s="85"/>
      <c r="E234" s="86" t="str">
        <f t="shared" ref="E234:E243" si="118">IF(A234="","",E233)</f>
        <v/>
      </c>
      <c r="F234" s="86" t="str">
        <f t="shared" si="114"/>
        <v/>
      </c>
      <c r="G234" s="86" t="str">
        <f t="shared" si="115"/>
        <v/>
      </c>
      <c r="H234" s="87" t="str">
        <f t="shared" si="107"/>
        <v/>
      </c>
      <c r="I234" s="87" t="str">
        <f t="shared" ref="I234:I243" si="119">IF(A234="","",I233)</f>
        <v/>
      </c>
      <c r="J234" s="87" t="str">
        <f t="shared" si="98"/>
        <v/>
      </c>
      <c r="K234" s="196" t="str">
        <f t="shared" si="99"/>
        <v/>
      </c>
      <c r="L234" s="87" t="str">
        <f t="shared" si="100"/>
        <v/>
      </c>
      <c r="N234" s="86" t="str">
        <f t="shared" si="101"/>
        <v/>
      </c>
      <c r="O234" s="86" t="str">
        <f t="shared" si="101"/>
        <v/>
      </c>
      <c r="P234" s="87" t="str">
        <f t="shared" si="108"/>
        <v/>
      </c>
      <c r="Q234" s="196" t="str">
        <f t="shared" si="116"/>
        <v/>
      </c>
      <c r="R234" s="87" t="str">
        <f t="shared" si="117"/>
        <v/>
      </c>
      <c r="S234" s="196" t="str">
        <f t="shared" si="102"/>
        <v/>
      </c>
      <c r="T234" s="87" t="str">
        <f t="shared" si="103"/>
        <v/>
      </c>
      <c r="V234" s="196" t="str">
        <f t="shared" si="104"/>
        <v/>
      </c>
      <c r="W234" s="196" t="str">
        <f t="shared" si="110"/>
        <v/>
      </c>
    </row>
    <row r="235" spans="1:23" x14ac:dyDescent="0.2">
      <c r="A235" s="91" t="str">
        <f t="shared" si="105"/>
        <v/>
      </c>
      <c r="B235" s="84" t="str">
        <f t="shared" si="111"/>
        <v/>
      </c>
      <c r="C235" s="84" t="str">
        <f t="shared" si="106"/>
        <v/>
      </c>
      <c r="D235" s="85"/>
      <c r="E235" s="86" t="str">
        <f t="shared" si="118"/>
        <v/>
      </c>
      <c r="F235" s="86" t="str">
        <f t="shared" si="114"/>
        <v/>
      </c>
      <c r="G235" s="86" t="str">
        <f t="shared" si="115"/>
        <v/>
      </c>
      <c r="H235" s="87" t="str">
        <f t="shared" si="107"/>
        <v/>
      </c>
      <c r="I235" s="87" t="str">
        <f t="shared" si="119"/>
        <v/>
      </c>
      <c r="J235" s="87" t="str">
        <f t="shared" si="98"/>
        <v/>
      </c>
      <c r="K235" s="196" t="str">
        <f t="shared" si="99"/>
        <v/>
      </c>
      <c r="L235" s="87" t="str">
        <f t="shared" si="100"/>
        <v/>
      </c>
      <c r="N235" s="86" t="str">
        <f t="shared" si="101"/>
        <v/>
      </c>
      <c r="O235" s="86" t="str">
        <f t="shared" si="101"/>
        <v/>
      </c>
      <c r="P235" s="87" t="str">
        <f t="shared" si="108"/>
        <v/>
      </c>
      <c r="Q235" s="196" t="str">
        <f t="shared" si="116"/>
        <v/>
      </c>
      <c r="R235" s="87" t="str">
        <f t="shared" si="117"/>
        <v/>
      </c>
      <c r="S235" s="196" t="str">
        <f t="shared" si="102"/>
        <v/>
      </c>
      <c r="T235" s="87" t="str">
        <f t="shared" si="103"/>
        <v/>
      </c>
      <c r="V235" s="196" t="str">
        <f t="shared" si="104"/>
        <v/>
      </c>
      <c r="W235" s="196" t="str">
        <f t="shared" si="110"/>
        <v/>
      </c>
    </row>
    <row r="236" spans="1:23" x14ac:dyDescent="0.2">
      <c r="A236" s="91" t="str">
        <f t="shared" si="105"/>
        <v/>
      </c>
      <c r="B236" s="84" t="str">
        <f t="shared" si="111"/>
        <v/>
      </c>
      <c r="C236" s="84" t="str">
        <f t="shared" si="106"/>
        <v/>
      </c>
      <c r="D236" s="85"/>
      <c r="E236" s="86" t="str">
        <f t="shared" si="118"/>
        <v/>
      </c>
      <c r="F236" s="86" t="str">
        <f t="shared" si="114"/>
        <v/>
      </c>
      <c r="G236" s="86" t="str">
        <f t="shared" si="115"/>
        <v/>
      </c>
      <c r="H236" s="87" t="str">
        <f t="shared" si="107"/>
        <v/>
      </c>
      <c r="I236" s="87" t="str">
        <f t="shared" si="119"/>
        <v/>
      </c>
      <c r="J236" s="87" t="str">
        <f t="shared" si="98"/>
        <v/>
      </c>
      <c r="K236" s="196" t="str">
        <f t="shared" si="99"/>
        <v/>
      </c>
      <c r="L236" s="87" t="str">
        <f t="shared" si="100"/>
        <v/>
      </c>
      <c r="N236" s="86" t="str">
        <f t="shared" si="101"/>
        <v/>
      </c>
      <c r="O236" s="86" t="str">
        <f t="shared" si="101"/>
        <v/>
      </c>
      <c r="P236" s="87" t="str">
        <f t="shared" si="108"/>
        <v/>
      </c>
      <c r="Q236" s="196" t="str">
        <f t="shared" si="116"/>
        <v/>
      </c>
      <c r="R236" s="87" t="str">
        <f t="shared" si="117"/>
        <v/>
      </c>
      <c r="S236" s="196" t="str">
        <f t="shared" si="102"/>
        <v/>
      </c>
      <c r="T236" s="87" t="str">
        <f t="shared" si="103"/>
        <v/>
      </c>
      <c r="V236" s="196" t="str">
        <f t="shared" si="104"/>
        <v/>
      </c>
      <c r="W236" s="196" t="str">
        <f t="shared" si="110"/>
        <v/>
      </c>
    </row>
    <row r="237" spans="1:23" x14ac:dyDescent="0.2">
      <c r="A237" s="91" t="str">
        <f t="shared" si="105"/>
        <v/>
      </c>
      <c r="B237" s="84" t="str">
        <f t="shared" si="111"/>
        <v/>
      </c>
      <c r="C237" s="84" t="str">
        <f t="shared" si="106"/>
        <v/>
      </c>
      <c r="D237" s="85"/>
      <c r="E237" s="86" t="str">
        <f t="shared" si="118"/>
        <v/>
      </c>
      <c r="F237" s="86" t="str">
        <f t="shared" si="114"/>
        <v/>
      </c>
      <c r="G237" s="86" t="str">
        <f t="shared" si="115"/>
        <v/>
      </c>
      <c r="H237" s="87" t="str">
        <f t="shared" si="107"/>
        <v/>
      </c>
      <c r="I237" s="87" t="str">
        <f t="shared" si="119"/>
        <v/>
      </c>
      <c r="J237" s="87" t="str">
        <f t="shared" si="98"/>
        <v/>
      </c>
      <c r="K237" s="196" t="str">
        <f t="shared" si="99"/>
        <v/>
      </c>
      <c r="L237" s="87" t="str">
        <f t="shared" si="100"/>
        <v/>
      </c>
      <c r="N237" s="86" t="str">
        <f t="shared" si="101"/>
        <v/>
      </c>
      <c r="O237" s="86" t="str">
        <f t="shared" si="101"/>
        <v/>
      </c>
      <c r="P237" s="87" t="str">
        <f t="shared" si="108"/>
        <v/>
      </c>
      <c r="Q237" s="196" t="str">
        <f t="shared" si="116"/>
        <v/>
      </c>
      <c r="R237" s="87" t="str">
        <f t="shared" si="117"/>
        <v/>
      </c>
      <c r="S237" s="196" t="str">
        <f t="shared" si="102"/>
        <v/>
      </c>
      <c r="T237" s="87" t="str">
        <f t="shared" si="103"/>
        <v/>
      </c>
      <c r="V237" s="196" t="str">
        <f t="shared" si="104"/>
        <v/>
      </c>
      <c r="W237" s="196" t="str">
        <f t="shared" si="110"/>
        <v/>
      </c>
    </row>
    <row r="238" spans="1:23" x14ac:dyDescent="0.2">
      <c r="A238" s="91" t="str">
        <f t="shared" si="105"/>
        <v/>
      </c>
      <c r="B238" s="84" t="str">
        <f t="shared" si="111"/>
        <v/>
      </c>
      <c r="C238" s="84" t="str">
        <f t="shared" si="106"/>
        <v/>
      </c>
      <c r="D238" s="85"/>
      <c r="E238" s="198" t="str">
        <f>IF($B$17=12,E237,IF(A238="","",IF(C238="","",VLOOKUP(EDATE(A238,-B$15),euribor!A:B,2,0))))</f>
        <v/>
      </c>
      <c r="F238" s="86" t="str">
        <f t="shared" si="114"/>
        <v/>
      </c>
      <c r="G238" s="86" t="str">
        <f t="shared" si="115"/>
        <v/>
      </c>
      <c r="H238" s="87" t="str">
        <f t="shared" si="107"/>
        <v/>
      </c>
      <c r="I238" s="202" t="str">
        <f>IF(A238="","",IFERROR(PMT(G238%/12,C238,-H238),""))</f>
        <v/>
      </c>
      <c r="J238" s="87" t="str">
        <f t="shared" si="98"/>
        <v/>
      </c>
      <c r="K238" s="196" t="str">
        <f t="shared" si="99"/>
        <v/>
      </c>
      <c r="L238" s="87" t="str">
        <f t="shared" si="100"/>
        <v/>
      </c>
      <c r="N238" s="86" t="str">
        <f t="shared" si="101"/>
        <v/>
      </c>
      <c r="O238" s="86" t="str">
        <f t="shared" si="101"/>
        <v/>
      </c>
      <c r="P238" s="87" t="str">
        <f t="shared" si="108"/>
        <v/>
      </c>
      <c r="Q238" s="203" t="str">
        <f>IF(A238="","",IFERROR(PMT(O238%/12,C238,-P238),""))</f>
        <v/>
      </c>
      <c r="R238" s="87" t="str">
        <f t="shared" si="117"/>
        <v/>
      </c>
      <c r="S238" s="196" t="str">
        <f t="shared" si="102"/>
        <v/>
      </c>
      <c r="T238" s="87" t="str">
        <f t="shared" si="103"/>
        <v/>
      </c>
      <c r="V238" s="196" t="str">
        <f t="shared" si="104"/>
        <v/>
      </c>
      <c r="W238" s="196" t="str">
        <f t="shared" si="110"/>
        <v/>
      </c>
    </row>
    <row r="239" spans="1:23" x14ac:dyDescent="0.2">
      <c r="A239" s="91" t="str">
        <f t="shared" si="105"/>
        <v/>
      </c>
      <c r="B239" s="84" t="str">
        <f t="shared" si="111"/>
        <v/>
      </c>
      <c r="C239" s="84" t="str">
        <f t="shared" si="106"/>
        <v/>
      </c>
      <c r="D239" s="85"/>
      <c r="E239" s="86" t="str">
        <f t="shared" si="118"/>
        <v/>
      </c>
      <c r="F239" s="86" t="str">
        <f t="shared" si="114"/>
        <v/>
      </c>
      <c r="G239" s="86" t="str">
        <f t="shared" si="115"/>
        <v/>
      </c>
      <c r="H239" s="87" t="str">
        <f t="shared" si="107"/>
        <v/>
      </c>
      <c r="I239" s="87" t="str">
        <f t="shared" si="119"/>
        <v/>
      </c>
      <c r="J239" s="87" t="str">
        <f t="shared" si="98"/>
        <v/>
      </c>
      <c r="K239" s="196" t="str">
        <f t="shared" si="99"/>
        <v/>
      </c>
      <c r="L239" s="87" t="str">
        <f t="shared" si="100"/>
        <v/>
      </c>
      <c r="N239" s="86" t="str">
        <f t="shared" si="101"/>
        <v/>
      </c>
      <c r="O239" s="86" t="str">
        <f t="shared" si="101"/>
        <v/>
      </c>
      <c r="P239" s="87" t="str">
        <f t="shared" si="108"/>
        <v/>
      </c>
      <c r="Q239" s="196" t="str">
        <f t="shared" si="116"/>
        <v/>
      </c>
      <c r="R239" s="87" t="str">
        <f t="shared" si="117"/>
        <v/>
      </c>
      <c r="S239" s="196" t="str">
        <f t="shared" si="102"/>
        <v/>
      </c>
      <c r="T239" s="87" t="str">
        <f t="shared" si="103"/>
        <v/>
      </c>
      <c r="V239" s="196" t="str">
        <f t="shared" si="104"/>
        <v/>
      </c>
      <c r="W239" s="196" t="str">
        <f t="shared" si="110"/>
        <v/>
      </c>
    </row>
    <row r="240" spans="1:23" x14ac:dyDescent="0.2">
      <c r="A240" s="91" t="str">
        <f t="shared" si="105"/>
        <v/>
      </c>
      <c r="B240" s="84" t="str">
        <f t="shared" si="111"/>
        <v/>
      </c>
      <c r="C240" s="84" t="str">
        <f t="shared" si="106"/>
        <v/>
      </c>
      <c r="D240" s="85"/>
      <c r="E240" s="86" t="str">
        <f t="shared" si="118"/>
        <v/>
      </c>
      <c r="F240" s="86" t="str">
        <f t="shared" si="114"/>
        <v/>
      </c>
      <c r="G240" s="86" t="str">
        <f t="shared" si="115"/>
        <v/>
      </c>
      <c r="H240" s="87" t="str">
        <f t="shared" si="107"/>
        <v/>
      </c>
      <c r="I240" s="87" t="str">
        <f t="shared" si="119"/>
        <v/>
      </c>
      <c r="J240" s="87" t="str">
        <f t="shared" si="98"/>
        <v/>
      </c>
      <c r="K240" s="196" t="str">
        <f t="shared" si="99"/>
        <v/>
      </c>
      <c r="L240" s="87" t="str">
        <f t="shared" si="100"/>
        <v/>
      </c>
      <c r="N240" s="86" t="str">
        <f t="shared" si="101"/>
        <v/>
      </c>
      <c r="O240" s="86" t="str">
        <f t="shared" si="101"/>
        <v/>
      </c>
      <c r="P240" s="87" t="str">
        <f t="shared" si="108"/>
        <v/>
      </c>
      <c r="Q240" s="196" t="str">
        <f t="shared" si="116"/>
        <v/>
      </c>
      <c r="R240" s="87" t="str">
        <f t="shared" si="117"/>
        <v/>
      </c>
      <c r="S240" s="196" t="str">
        <f t="shared" si="102"/>
        <v/>
      </c>
      <c r="T240" s="87" t="str">
        <f t="shared" si="103"/>
        <v/>
      </c>
      <c r="V240" s="196" t="str">
        <f t="shared" si="104"/>
        <v/>
      </c>
      <c r="W240" s="196" t="str">
        <f t="shared" si="110"/>
        <v/>
      </c>
    </row>
    <row r="241" spans="1:23" x14ac:dyDescent="0.2">
      <c r="A241" s="91" t="str">
        <f t="shared" si="105"/>
        <v/>
      </c>
      <c r="B241" s="84" t="str">
        <f t="shared" si="111"/>
        <v/>
      </c>
      <c r="C241" s="84" t="str">
        <f t="shared" si="106"/>
        <v/>
      </c>
      <c r="D241" s="85"/>
      <c r="E241" s="86" t="str">
        <f t="shared" si="118"/>
        <v/>
      </c>
      <c r="F241" s="86" t="str">
        <f t="shared" si="114"/>
        <v/>
      </c>
      <c r="G241" s="86" t="str">
        <f t="shared" si="115"/>
        <v/>
      </c>
      <c r="H241" s="87" t="str">
        <f t="shared" si="107"/>
        <v/>
      </c>
      <c r="I241" s="87" t="str">
        <f t="shared" si="119"/>
        <v/>
      </c>
      <c r="J241" s="87" t="str">
        <f t="shared" si="98"/>
        <v/>
      </c>
      <c r="K241" s="196" t="str">
        <f t="shared" si="99"/>
        <v/>
      </c>
      <c r="L241" s="87" t="str">
        <f t="shared" si="100"/>
        <v/>
      </c>
      <c r="N241" s="86" t="str">
        <f t="shared" si="101"/>
        <v/>
      </c>
      <c r="O241" s="86" t="str">
        <f t="shared" si="101"/>
        <v/>
      </c>
      <c r="P241" s="87" t="str">
        <f t="shared" si="108"/>
        <v/>
      </c>
      <c r="Q241" s="196" t="str">
        <f t="shared" si="116"/>
        <v/>
      </c>
      <c r="R241" s="87" t="str">
        <f t="shared" si="117"/>
        <v/>
      </c>
      <c r="S241" s="196" t="str">
        <f t="shared" si="102"/>
        <v/>
      </c>
      <c r="T241" s="87" t="str">
        <f t="shared" si="103"/>
        <v/>
      </c>
      <c r="V241" s="196" t="str">
        <f t="shared" si="104"/>
        <v/>
      </c>
      <c r="W241" s="196" t="str">
        <f t="shared" si="110"/>
        <v/>
      </c>
    </row>
    <row r="242" spans="1:23" x14ac:dyDescent="0.2">
      <c r="A242" s="91" t="str">
        <f t="shared" si="105"/>
        <v/>
      </c>
      <c r="B242" s="84" t="str">
        <f t="shared" si="111"/>
        <v/>
      </c>
      <c r="C242" s="84" t="str">
        <f t="shared" si="106"/>
        <v/>
      </c>
      <c r="D242" s="85"/>
      <c r="E242" s="86" t="str">
        <f t="shared" si="118"/>
        <v/>
      </c>
      <c r="F242" s="86" t="str">
        <f t="shared" si="114"/>
        <v/>
      </c>
      <c r="G242" s="86" t="str">
        <f t="shared" si="115"/>
        <v/>
      </c>
      <c r="H242" s="87" t="str">
        <f t="shared" si="107"/>
        <v/>
      </c>
      <c r="I242" s="87" t="str">
        <f t="shared" si="119"/>
        <v/>
      </c>
      <c r="J242" s="87" t="str">
        <f t="shared" si="98"/>
        <v/>
      </c>
      <c r="K242" s="196" t="str">
        <f t="shared" si="99"/>
        <v/>
      </c>
      <c r="L242" s="87" t="str">
        <f t="shared" si="100"/>
        <v/>
      </c>
      <c r="N242" s="86" t="str">
        <f t="shared" si="101"/>
        <v/>
      </c>
      <c r="O242" s="86" t="str">
        <f t="shared" si="101"/>
        <v/>
      </c>
      <c r="P242" s="87" t="str">
        <f t="shared" si="108"/>
        <v/>
      </c>
      <c r="Q242" s="196" t="str">
        <f t="shared" si="116"/>
        <v/>
      </c>
      <c r="R242" s="87" t="str">
        <f t="shared" si="117"/>
        <v/>
      </c>
      <c r="S242" s="196" t="str">
        <f t="shared" si="102"/>
        <v/>
      </c>
      <c r="T242" s="87" t="str">
        <f t="shared" si="103"/>
        <v/>
      </c>
      <c r="V242" s="196" t="str">
        <f t="shared" si="104"/>
        <v/>
      </c>
      <c r="W242" s="196" t="str">
        <f t="shared" si="110"/>
        <v/>
      </c>
    </row>
    <row r="243" spans="1:23" x14ac:dyDescent="0.2">
      <c r="A243" s="91" t="str">
        <f t="shared" si="105"/>
        <v/>
      </c>
      <c r="B243" s="84" t="str">
        <f t="shared" si="111"/>
        <v/>
      </c>
      <c r="C243" s="84" t="str">
        <f t="shared" si="106"/>
        <v/>
      </c>
      <c r="D243" s="85"/>
      <c r="E243" s="86" t="str">
        <f t="shared" si="118"/>
        <v/>
      </c>
      <c r="F243" s="86" t="str">
        <f t="shared" si="114"/>
        <v/>
      </c>
      <c r="G243" s="86" t="str">
        <f t="shared" si="115"/>
        <v/>
      </c>
      <c r="H243" s="87" t="str">
        <f t="shared" si="107"/>
        <v/>
      </c>
      <c r="I243" s="87" t="str">
        <f t="shared" si="119"/>
        <v/>
      </c>
      <c r="J243" s="87" t="str">
        <f t="shared" si="98"/>
        <v/>
      </c>
      <c r="K243" s="196" t="str">
        <f t="shared" si="99"/>
        <v/>
      </c>
      <c r="L243" s="87" t="str">
        <f t="shared" si="100"/>
        <v/>
      </c>
      <c r="N243" s="86" t="str">
        <f t="shared" si="101"/>
        <v/>
      </c>
      <c r="O243" s="86" t="str">
        <f t="shared" si="101"/>
        <v/>
      </c>
      <c r="P243" s="87" t="str">
        <f t="shared" si="108"/>
        <v/>
      </c>
      <c r="Q243" s="196" t="str">
        <f t="shared" si="116"/>
        <v/>
      </c>
      <c r="R243" s="87" t="str">
        <f t="shared" si="117"/>
        <v/>
      </c>
      <c r="S243" s="196" t="str">
        <f t="shared" si="102"/>
        <v/>
      </c>
      <c r="T243" s="87" t="str">
        <f t="shared" si="103"/>
        <v/>
      </c>
      <c r="V243" s="196" t="str">
        <f t="shared" si="104"/>
        <v/>
      </c>
      <c r="W243" s="196" t="str">
        <f t="shared" si="110"/>
        <v/>
      </c>
    </row>
    <row r="244" spans="1:23" x14ac:dyDescent="0.2">
      <c r="A244" s="91" t="str">
        <f t="shared" si="105"/>
        <v/>
      </c>
      <c r="B244" s="84" t="str">
        <f t="shared" si="111"/>
        <v/>
      </c>
      <c r="C244" s="84" t="str">
        <f t="shared" si="106"/>
        <v/>
      </c>
      <c r="D244" s="85"/>
      <c r="E244" s="194" t="str">
        <f>IF(A244="","",IF(C244="","",VLOOKUP(EDATE(A244,-B$15),euribor!A:B,2,0)))</f>
        <v/>
      </c>
      <c r="F244" s="86" t="str">
        <f t="shared" si="114"/>
        <v/>
      </c>
      <c r="G244" s="86" t="str">
        <f t="shared" si="115"/>
        <v/>
      </c>
      <c r="H244" s="87" t="str">
        <f t="shared" si="107"/>
        <v/>
      </c>
      <c r="I244" s="202" t="str">
        <f>IF(A244="","",IFERROR(PMT(G244%/12,C244,-H244),""))</f>
        <v/>
      </c>
      <c r="J244" s="87" t="str">
        <f t="shared" si="98"/>
        <v/>
      </c>
      <c r="K244" s="196" t="str">
        <f t="shared" si="99"/>
        <v/>
      </c>
      <c r="L244" s="87" t="str">
        <f t="shared" si="100"/>
        <v/>
      </c>
      <c r="N244" s="86" t="str">
        <f t="shared" si="101"/>
        <v/>
      </c>
      <c r="O244" s="86" t="str">
        <f t="shared" si="101"/>
        <v/>
      </c>
      <c r="P244" s="87" t="str">
        <f t="shared" si="108"/>
        <v/>
      </c>
      <c r="Q244" s="203" t="str">
        <f>IF(A244="","",IFERROR(PMT(O244%/12,C244,-P244),""))</f>
        <v/>
      </c>
      <c r="R244" s="87" t="str">
        <f t="shared" si="117"/>
        <v/>
      </c>
      <c r="S244" s="196" t="str">
        <f t="shared" si="102"/>
        <v/>
      </c>
      <c r="T244" s="87" t="str">
        <f t="shared" si="103"/>
        <v/>
      </c>
      <c r="V244" s="196" t="str">
        <f t="shared" si="104"/>
        <v/>
      </c>
      <c r="W244" s="196" t="str">
        <f t="shared" si="110"/>
        <v/>
      </c>
    </row>
    <row r="245" spans="1:23" x14ac:dyDescent="0.2">
      <c r="A245" s="91" t="str">
        <f t="shared" si="105"/>
        <v/>
      </c>
      <c r="B245" s="84" t="str">
        <f t="shared" si="111"/>
        <v/>
      </c>
      <c r="C245" s="84" t="str">
        <f t="shared" si="106"/>
        <v/>
      </c>
      <c r="D245" s="85"/>
      <c r="E245" s="86" t="str">
        <f>IF(A245="","",E244)</f>
        <v/>
      </c>
      <c r="F245" s="86" t="str">
        <f t="shared" si="114"/>
        <v/>
      </c>
      <c r="G245" s="86" t="str">
        <f t="shared" si="115"/>
        <v/>
      </c>
      <c r="H245" s="87" t="str">
        <f t="shared" si="107"/>
        <v/>
      </c>
      <c r="I245" s="87" t="str">
        <f>IF(A245="","",I244)</f>
        <v/>
      </c>
      <c r="J245" s="87" t="str">
        <f t="shared" si="98"/>
        <v/>
      </c>
      <c r="K245" s="196" t="str">
        <f t="shared" si="99"/>
        <v/>
      </c>
      <c r="L245" s="87" t="str">
        <f t="shared" si="100"/>
        <v/>
      </c>
      <c r="N245" s="86" t="str">
        <f t="shared" si="101"/>
        <v/>
      </c>
      <c r="O245" s="86" t="str">
        <f t="shared" si="101"/>
        <v/>
      </c>
      <c r="P245" s="87" t="str">
        <f t="shared" si="108"/>
        <v/>
      </c>
      <c r="Q245" s="196" t="str">
        <f t="shared" ref="Q245:Q255" si="120">IF(A245="","",Q244)</f>
        <v/>
      </c>
      <c r="R245" s="87" t="str">
        <f t="shared" si="117"/>
        <v/>
      </c>
      <c r="S245" s="196" t="str">
        <f t="shared" si="102"/>
        <v/>
      </c>
      <c r="T245" s="87" t="str">
        <f t="shared" si="103"/>
        <v/>
      </c>
      <c r="V245" s="196" t="str">
        <f t="shared" si="104"/>
        <v/>
      </c>
      <c r="W245" s="196" t="str">
        <f t="shared" si="110"/>
        <v/>
      </c>
    </row>
    <row r="246" spans="1:23" x14ac:dyDescent="0.2">
      <c r="A246" s="91" t="str">
        <f t="shared" si="105"/>
        <v/>
      </c>
      <c r="B246" s="84" t="str">
        <f t="shared" si="111"/>
        <v/>
      </c>
      <c r="C246" s="84" t="str">
        <f t="shared" si="106"/>
        <v/>
      </c>
      <c r="D246" s="85"/>
      <c r="E246" s="86" t="str">
        <f t="shared" ref="E246:E255" si="121">IF(A246="","",E245)</f>
        <v/>
      </c>
      <c r="F246" s="86" t="str">
        <f t="shared" si="114"/>
        <v/>
      </c>
      <c r="G246" s="86" t="str">
        <f t="shared" si="115"/>
        <v/>
      </c>
      <c r="H246" s="87" t="str">
        <f t="shared" si="107"/>
        <v/>
      </c>
      <c r="I246" s="87" t="str">
        <f t="shared" ref="I246:I255" si="122">IF(A246="","",I245)</f>
        <v/>
      </c>
      <c r="J246" s="87" t="str">
        <f t="shared" si="98"/>
        <v/>
      </c>
      <c r="K246" s="196" t="str">
        <f t="shared" si="99"/>
        <v/>
      </c>
      <c r="L246" s="87" t="str">
        <f t="shared" si="100"/>
        <v/>
      </c>
      <c r="N246" s="86" t="str">
        <f t="shared" si="101"/>
        <v/>
      </c>
      <c r="O246" s="86" t="str">
        <f t="shared" si="101"/>
        <v/>
      </c>
      <c r="P246" s="87" t="str">
        <f t="shared" si="108"/>
        <v/>
      </c>
      <c r="Q246" s="196" t="str">
        <f t="shared" si="120"/>
        <v/>
      </c>
      <c r="R246" s="87" t="str">
        <f t="shared" si="117"/>
        <v/>
      </c>
      <c r="S246" s="196" t="str">
        <f t="shared" si="102"/>
        <v/>
      </c>
      <c r="T246" s="87" t="str">
        <f t="shared" si="103"/>
        <v/>
      </c>
      <c r="V246" s="196" t="str">
        <f t="shared" si="104"/>
        <v/>
      </c>
      <c r="W246" s="196" t="str">
        <f t="shared" si="110"/>
        <v/>
      </c>
    </row>
    <row r="247" spans="1:23" x14ac:dyDescent="0.2">
      <c r="A247" s="91" t="str">
        <f t="shared" si="105"/>
        <v/>
      </c>
      <c r="B247" s="84" t="str">
        <f t="shared" si="111"/>
        <v/>
      </c>
      <c r="C247" s="84" t="str">
        <f t="shared" si="106"/>
        <v/>
      </c>
      <c r="D247" s="85"/>
      <c r="E247" s="86" t="str">
        <f t="shared" si="121"/>
        <v/>
      </c>
      <c r="F247" s="86" t="str">
        <f t="shared" si="114"/>
        <v/>
      </c>
      <c r="G247" s="86" t="str">
        <f t="shared" si="115"/>
        <v/>
      </c>
      <c r="H247" s="87" t="str">
        <f t="shared" si="107"/>
        <v/>
      </c>
      <c r="I247" s="87" t="str">
        <f t="shared" si="122"/>
        <v/>
      </c>
      <c r="J247" s="87" t="str">
        <f t="shared" si="98"/>
        <v/>
      </c>
      <c r="K247" s="196" t="str">
        <f t="shared" si="99"/>
        <v/>
      </c>
      <c r="L247" s="87" t="str">
        <f t="shared" si="100"/>
        <v/>
      </c>
      <c r="N247" s="86" t="str">
        <f t="shared" si="101"/>
        <v/>
      </c>
      <c r="O247" s="86" t="str">
        <f t="shared" si="101"/>
        <v/>
      </c>
      <c r="P247" s="87" t="str">
        <f t="shared" si="108"/>
        <v/>
      </c>
      <c r="Q247" s="196" t="str">
        <f t="shared" si="120"/>
        <v/>
      </c>
      <c r="R247" s="87" t="str">
        <f t="shared" si="117"/>
        <v/>
      </c>
      <c r="S247" s="196" t="str">
        <f t="shared" si="102"/>
        <v/>
      </c>
      <c r="T247" s="87" t="str">
        <f t="shared" si="103"/>
        <v/>
      </c>
      <c r="V247" s="196" t="str">
        <f t="shared" si="104"/>
        <v/>
      </c>
      <c r="W247" s="196" t="str">
        <f t="shared" si="110"/>
        <v/>
      </c>
    </row>
    <row r="248" spans="1:23" x14ac:dyDescent="0.2">
      <c r="A248" s="91" t="str">
        <f t="shared" si="105"/>
        <v/>
      </c>
      <c r="B248" s="84" t="str">
        <f t="shared" si="111"/>
        <v/>
      </c>
      <c r="C248" s="84" t="str">
        <f t="shared" si="106"/>
        <v/>
      </c>
      <c r="D248" s="85"/>
      <c r="E248" s="86" t="str">
        <f t="shared" si="121"/>
        <v/>
      </c>
      <c r="F248" s="86" t="str">
        <f t="shared" si="114"/>
        <v/>
      </c>
      <c r="G248" s="86" t="str">
        <f t="shared" si="115"/>
        <v/>
      </c>
      <c r="H248" s="87" t="str">
        <f t="shared" si="107"/>
        <v/>
      </c>
      <c r="I248" s="87" t="str">
        <f t="shared" si="122"/>
        <v/>
      </c>
      <c r="J248" s="87" t="str">
        <f t="shared" si="98"/>
        <v/>
      </c>
      <c r="K248" s="196" t="str">
        <f t="shared" si="99"/>
        <v/>
      </c>
      <c r="L248" s="87" t="str">
        <f t="shared" si="100"/>
        <v/>
      </c>
      <c r="N248" s="86" t="str">
        <f t="shared" si="101"/>
        <v/>
      </c>
      <c r="O248" s="86" t="str">
        <f t="shared" si="101"/>
        <v/>
      </c>
      <c r="P248" s="87" t="str">
        <f t="shared" si="108"/>
        <v/>
      </c>
      <c r="Q248" s="196" t="str">
        <f t="shared" si="120"/>
        <v/>
      </c>
      <c r="R248" s="87" t="str">
        <f t="shared" si="117"/>
        <v/>
      </c>
      <c r="S248" s="196" t="str">
        <f t="shared" si="102"/>
        <v/>
      </c>
      <c r="T248" s="87" t="str">
        <f t="shared" si="103"/>
        <v/>
      </c>
      <c r="V248" s="196" t="str">
        <f t="shared" si="104"/>
        <v/>
      </c>
      <c r="W248" s="196" t="str">
        <f t="shared" si="110"/>
        <v/>
      </c>
    </row>
    <row r="249" spans="1:23" x14ac:dyDescent="0.2">
      <c r="A249" s="91" t="str">
        <f t="shared" si="105"/>
        <v/>
      </c>
      <c r="B249" s="84" t="str">
        <f t="shared" si="111"/>
        <v/>
      </c>
      <c r="C249" s="84" t="str">
        <f t="shared" si="106"/>
        <v/>
      </c>
      <c r="D249" s="85"/>
      <c r="E249" s="86" t="str">
        <f t="shared" si="121"/>
        <v/>
      </c>
      <c r="F249" s="86" t="str">
        <f t="shared" si="114"/>
        <v/>
      </c>
      <c r="G249" s="86" t="str">
        <f t="shared" si="115"/>
        <v/>
      </c>
      <c r="H249" s="87" t="str">
        <f t="shared" si="107"/>
        <v/>
      </c>
      <c r="I249" s="87" t="str">
        <f t="shared" si="122"/>
        <v/>
      </c>
      <c r="J249" s="87" t="str">
        <f t="shared" si="98"/>
        <v/>
      </c>
      <c r="K249" s="196" t="str">
        <f t="shared" si="99"/>
        <v/>
      </c>
      <c r="L249" s="87" t="str">
        <f t="shared" si="100"/>
        <v/>
      </c>
      <c r="N249" s="86" t="str">
        <f t="shared" si="101"/>
        <v/>
      </c>
      <c r="O249" s="86" t="str">
        <f t="shared" si="101"/>
        <v/>
      </c>
      <c r="P249" s="87" t="str">
        <f t="shared" si="108"/>
        <v/>
      </c>
      <c r="Q249" s="196" t="str">
        <f t="shared" si="120"/>
        <v/>
      </c>
      <c r="R249" s="87" t="str">
        <f t="shared" si="117"/>
        <v/>
      </c>
      <c r="S249" s="196" t="str">
        <f t="shared" si="102"/>
        <v/>
      </c>
      <c r="T249" s="87" t="str">
        <f t="shared" si="103"/>
        <v/>
      </c>
      <c r="V249" s="196" t="str">
        <f t="shared" si="104"/>
        <v/>
      </c>
      <c r="W249" s="196" t="str">
        <f t="shared" si="110"/>
        <v/>
      </c>
    </row>
    <row r="250" spans="1:23" x14ac:dyDescent="0.2">
      <c r="A250" s="91" t="str">
        <f t="shared" si="105"/>
        <v/>
      </c>
      <c r="B250" s="84" t="str">
        <f t="shared" si="111"/>
        <v/>
      </c>
      <c r="C250" s="84" t="str">
        <f t="shared" si="106"/>
        <v/>
      </c>
      <c r="D250" s="85"/>
      <c r="E250" s="198" t="str">
        <f>IF($B$17=12,E249,IF(A250="","",IF(C250="","",VLOOKUP(EDATE(A250,-B$15),euribor!A:B,2,0))))</f>
        <v/>
      </c>
      <c r="F250" s="86" t="str">
        <f t="shared" si="114"/>
        <v/>
      </c>
      <c r="G250" s="86" t="str">
        <f t="shared" si="115"/>
        <v/>
      </c>
      <c r="H250" s="87" t="str">
        <f t="shared" si="107"/>
        <v/>
      </c>
      <c r="I250" s="202" t="str">
        <f>IF(A250="","",IFERROR(PMT(G250%/12,C250,-H250),""))</f>
        <v/>
      </c>
      <c r="J250" s="87" t="str">
        <f t="shared" si="98"/>
        <v/>
      </c>
      <c r="K250" s="196" t="str">
        <f t="shared" si="99"/>
        <v/>
      </c>
      <c r="L250" s="87" t="str">
        <f t="shared" si="100"/>
        <v/>
      </c>
      <c r="N250" s="86" t="str">
        <f t="shared" si="101"/>
        <v/>
      </c>
      <c r="O250" s="86" t="str">
        <f t="shared" si="101"/>
        <v/>
      </c>
      <c r="P250" s="87" t="str">
        <f t="shared" si="108"/>
        <v/>
      </c>
      <c r="Q250" s="203" t="str">
        <f>IF(A250="","",IFERROR(PMT(O250%/12,C250,-P250),""))</f>
        <v/>
      </c>
      <c r="R250" s="87" t="str">
        <f t="shared" si="117"/>
        <v/>
      </c>
      <c r="S250" s="196" t="str">
        <f t="shared" si="102"/>
        <v/>
      </c>
      <c r="T250" s="87" t="str">
        <f t="shared" si="103"/>
        <v/>
      </c>
      <c r="V250" s="196" t="str">
        <f t="shared" si="104"/>
        <v/>
      </c>
      <c r="W250" s="196" t="str">
        <f t="shared" si="110"/>
        <v/>
      </c>
    </row>
    <row r="251" spans="1:23" x14ac:dyDescent="0.2">
      <c r="A251" s="91" t="str">
        <f t="shared" si="105"/>
        <v/>
      </c>
      <c r="B251" s="84" t="str">
        <f t="shared" si="111"/>
        <v/>
      </c>
      <c r="C251" s="84" t="str">
        <f t="shared" si="106"/>
        <v/>
      </c>
      <c r="D251" s="85"/>
      <c r="E251" s="86" t="str">
        <f t="shared" si="121"/>
        <v/>
      </c>
      <c r="F251" s="86" t="str">
        <f t="shared" si="114"/>
        <v/>
      </c>
      <c r="G251" s="86" t="str">
        <f t="shared" si="115"/>
        <v/>
      </c>
      <c r="H251" s="87" t="str">
        <f t="shared" si="107"/>
        <v/>
      </c>
      <c r="I251" s="87" t="str">
        <f t="shared" si="122"/>
        <v/>
      </c>
      <c r="J251" s="87" t="str">
        <f t="shared" si="98"/>
        <v/>
      </c>
      <c r="K251" s="196" t="str">
        <f t="shared" si="99"/>
        <v/>
      </c>
      <c r="L251" s="87" t="str">
        <f t="shared" si="100"/>
        <v/>
      </c>
      <c r="N251" s="86" t="str">
        <f t="shared" si="101"/>
        <v/>
      </c>
      <c r="O251" s="86" t="str">
        <f t="shared" si="101"/>
        <v/>
      </c>
      <c r="P251" s="87" t="str">
        <f t="shared" si="108"/>
        <v/>
      </c>
      <c r="Q251" s="196" t="str">
        <f t="shared" si="120"/>
        <v/>
      </c>
      <c r="R251" s="87" t="str">
        <f t="shared" si="117"/>
        <v/>
      </c>
      <c r="S251" s="196" t="str">
        <f t="shared" si="102"/>
        <v/>
      </c>
      <c r="T251" s="87" t="str">
        <f t="shared" si="103"/>
        <v/>
      </c>
      <c r="V251" s="196" t="str">
        <f t="shared" si="104"/>
        <v/>
      </c>
      <c r="W251" s="196" t="str">
        <f t="shared" si="110"/>
        <v/>
      </c>
    </row>
    <row r="252" spans="1:23" x14ac:dyDescent="0.2">
      <c r="A252" s="91" t="str">
        <f t="shared" si="105"/>
        <v/>
      </c>
      <c r="B252" s="84" t="str">
        <f t="shared" si="111"/>
        <v/>
      </c>
      <c r="C252" s="84" t="str">
        <f t="shared" si="106"/>
        <v/>
      </c>
      <c r="D252" s="85"/>
      <c r="E252" s="86" t="str">
        <f t="shared" si="121"/>
        <v/>
      </c>
      <c r="F252" s="86" t="str">
        <f t="shared" si="114"/>
        <v/>
      </c>
      <c r="G252" s="86" t="str">
        <f t="shared" si="115"/>
        <v/>
      </c>
      <c r="H252" s="87" t="str">
        <f t="shared" si="107"/>
        <v/>
      </c>
      <c r="I252" s="87" t="str">
        <f t="shared" si="122"/>
        <v/>
      </c>
      <c r="J252" s="87" t="str">
        <f t="shared" si="98"/>
        <v/>
      </c>
      <c r="K252" s="196" t="str">
        <f t="shared" si="99"/>
        <v/>
      </c>
      <c r="L252" s="87" t="str">
        <f t="shared" si="100"/>
        <v/>
      </c>
      <c r="N252" s="86" t="str">
        <f t="shared" si="101"/>
        <v/>
      </c>
      <c r="O252" s="86" t="str">
        <f t="shared" si="101"/>
        <v/>
      </c>
      <c r="P252" s="87" t="str">
        <f t="shared" si="108"/>
        <v/>
      </c>
      <c r="Q252" s="196" t="str">
        <f t="shared" si="120"/>
        <v/>
      </c>
      <c r="R252" s="87" t="str">
        <f t="shared" si="117"/>
        <v/>
      </c>
      <c r="S252" s="196" t="str">
        <f t="shared" si="102"/>
        <v/>
      </c>
      <c r="T252" s="87" t="str">
        <f t="shared" si="103"/>
        <v/>
      </c>
      <c r="V252" s="196" t="str">
        <f t="shared" si="104"/>
        <v/>
      </c>
      <c r="W252" s="196" t="str">
        <f t="shared" si="110"/>
        <v/>
      </c>
    </row>
    <row r="253" spans="1:23" x14ac:dyDescent="0.2">
      <c r="A253" s="91" t="str">
        <f t="shared" si="105"/>
        <v/>
      </c>
      <c r="B253" s="84" t="str">
        <f t="shared" si="111"/>
        <v/>
      </c>
      <c r="C253" s="84" t="str">
        <f t="shared" si="106"/>
        <v/>
      </c>
      <c r="D253" s="85"/>
      <c r="E253" s="86" t="str">
        <f t="shared" si="121"/>
        <v/>
      </c>
      <c r="F253" s="86" t="str">
        <f t="shared" si="114"/>
        <v/>
      </c>
      <c r="G253" s="86" t="str">
        <f t="shared" si="115"/>
        <v/>
      </c>
      <c r="H253" s="87" t="str">
        <f t="shared" si="107"/>
        <v/>
      </c>
      <c r="I253" s="87" t="str">
        <f t="shared" si="122"/>
        <v/>
      </c>
      <c r="J253" s="87" t="str">
        <f t="shared" si="98"/>
        <v/>
      </c>
      <c r="K253" s="196" t="str">
        <f t="shared" si="99"/>
        <v/>
      </c>
      <c r="L253" s="87" t="str">
        <f t="shared" si="100"/>
        <v/>
      </c>
      <c r="N253" s="86" t="str">
        <f t="shared" si="101"/>
        <v/>
      </c>
      <c r="O253" s="86" t="str">
        <f t="shared" si="101"/>
        <v/>
      </c>
      <c r="P253" s="87" t="str">
        <f t="shared" si="108"/>
        <v/>
      </c>
      <c r="Q253" s="196" t="str">
        <f t="shared" si="120"/>
        <v/>
      </c>
      <c r="R253" s="87" t="str">
        <f t="shared" si="117"/>
        <v/>
      </c>
      <c r="S253" s="196" t="str">
        <f t="shared" si="102"/>
        <v/>
      </c>
      <c r="T253" s="87" t="str">
        <f t="shared" si="103"/>
        <v/>
      </c>
      <c r="V253" s="196" t="str">
        <f t="shared" si="104"/>
        <v/>
      </c>
      <c r="W253" s="196" t="str">
        <f t="shared" si="110"/>
        <v/>
      </c>
    </row>
    <row r="254" spans="1:23" x14ac:dyDescent="0.2">
      <c r="A254" s="91" t="str">
        <f t="shared" si="105"/>
        <v/>
      </c>
      <c r="B254" s="84" t="str">
        <f t="shared" si="111"/>
        <v/>
      </c>
      <c r="C254" s="84" t="str">
        <f t="shared" si="106"/>
        <v/>
      </c>
      <c r="D254" s="85"/>
      <c r="E254" s="86" t="str">
        <f t="shared" si="121"/>
        <v/>
      </c>
      <c r="F254" s="86" t="str">
        <f t="shared" si="114"/>
        <v/>
      </c>
      <c r="G254" s="86" t="str">
        <f t="shared" si="115"/>
        <v/>
      </c>
      <c r="H254" s="87" t="str">
        <f t="shared" si="107"/>
        <v/>
      </c>
      <c r="I254" s="87" t="str">
        <f t="shared" si="122"/>
        <v/>
      </c>
      <c r="J254" s="87" t="str">
        <f t="shared" si="98"/>
        <v/>
      </c>
      <c r="K254" s="196" t="str">
        <f t="shared" si="99"/>
        <v/>
      </c>
      <c r="L254" s="87" t="str">
        <f t="shared" si="100"/>
        <v/>
      </c>
      <c r="N254" s="86" t="str">
        <f t="shared" si="101"/>
        <v/>
      </c>
      <c r="O254" s="86" t="str">
        <f t="shared" si="101"/>
        <v/>
      </c>
      <c r="P254" s="87" t="str">
        <f t="shared" si="108"/>
        <v/>
      </c>
      <c r="Q254" s="196" t="str">
        <f t="shared" si="120"/>
        <v/>
      </c>
      <c r="R254" s="87" t="str">
        <f t="shared" si="117"/>
        <v/>
      </c>
      <c r="S254" s="196" t="str">
        <f t="shared" si="102"/>
        <v/>
      </c>
      <c r="T254" s="87" t="str">
        <f t="shared" si="103"/>
        <v/>
      </c>
      <c r="V254" s="196" t="str">
        <f t="shared" si="104"/>
        <v/>
      </c>
      <c r="W254" s="196" t="str">
        <f t="shared" si="110"/>
        <v/>
      </c>
    </row>
    <row r="255" spans="1:23" x14ac:dyDescent="0.2">
      <c r="A255" s="91" t="str">
        <f t="shared" si="105"/>
        <v/>
      </c>
      <c r="B255" s="84" t="str">
        <f t="shared" si="111"/>
        <v/>
      </c>
      <c r="C255" s="84" t="str">
        <f t="shared" si="106"/>
        <v/>
      </c>
      <c r="D255" s="85"/>
      <c r="E255" s="86" t="str">
        <f t="shared" si="121"/>
        <v/>
      </c>
      <c r="F255" s="86" t="str">
        <f t="shared" si="114"/>
        <v/>
      </c>
      <c r="G255" s="86" t="str">
        <f t="shared" si="115"/>
        <v/>
      </c>
      <c r="H255" s="87" t="str">
        <f t="shared" si="107"/>
        <v/>
      </c>
      <c r="I255" s="87" t="str">
        <f t="shared" si="122"/>
        <v/>
      </c>
      <c r="J255" s="87" t="str">
        <f t="shared" si="98"/>
        <v/>
      </c>
      <c r="K255" s="196" t="str">
        <f t="shared" si="99"/>
        <v/>
      </c>
      <c r="L255" s="87" t="str">
        <f t="shared" si="100"/>
        <v/>
      </c>
      <c r="N255" s="86" t="str">
        <f t="shared" si="101"/>
        <v/>
      </c>
      <c r="O255" s="86" t="str">
        <f t="shared" si="101"/>
        <v/>
      </c>
      <c r="P255" s="87" t="str">
        <f t="shared" si="108"/>
        <v/>
      </c>
      <c r="Q255" s="196" t="str">
        <f t="shared" si="120"/>
        <v/>
      </c>
      <c r="R255" s="87" t="str">
        <f t="shared" si="117"/>
        <v/>
      </c>
      <c r="S255" s="196" t="str">
        <f t="shared" si="102"/>
        <v/>
      </c>
      <c r="T255" s="87" t="str">
        <f t="shared" si="103"/>
        <v/>
      </c>
      <c r="V255" s="196" t="str">
        <f t="shared" si="104"/>
        <v/>
      </c>
      <c r="W255" s="196" t="str">
        <f t="shared" si="110"/>
        <v/>
      </c>
    </row>
    <row r="256" spans="1:23" x14ac:dyDescent="0.2">
      <c r="A256" s="91" t="str">
        <f t="shared" si="105"/>
        <v/>
      </c>
      <c r="B256" s="84" t="str">
        <f t="shared" si="111"/>
        <v/>
      </c>
      <c r="C256" s="84" t="str">
        <f t="shared" si="106"/>
        <v/>
      </c>
      <c r="D256" s="85"/>
      <c r="E256" s="194" t="str">
        <f>IF(A256="","",IF(C256="","",VLOOKUP(EDATE(A256,-B$15),euribor!A:B,2,0)))</f>
        <v/>
      </c>
      <c r="F256" s="86" t="str">
        <f t="shared" si="114"/>
        <v/>
      </c>
      <c r="G256" s="86" t="str">
        <f t="shared" si="115"/>
        <v/>
      </c>
      <c r="H256" s="87" t="str">
        <f t="shared" si="107"/>
        <v/>
      </c>
      <c r="I256" s="202" t="str">
        <f>IF(A256="","",IFERROR(PMT(G256%/12,C256,-H256),""))</f>
        <v/>
      </c>
      <c r="J256" s="87" t="str">
        <f t="shared" si="98"/>
        <v/>
      </c>
      <c r="K256" s="196" t="str">
        <f t="shared" si="99"/>
        <v/>
      </c>
      <c r="L256" s="87" t="str">
        <f t="shared" si="100"/>
        <v/>
      </c>
      <c r="N256" s="86" t="str">
        <f t="shared" si="101"/>
        <v/>
      </c>
      <c r="O256" s="86" t="str">
        <f t="shared" si="101"/>
        <v/>
      </c>
      <c r="P256" s="87" t="str">
        <f t="shared" si="108"/>
        <v/>
      </c>
      <c r="Q256" s="203" t="str">
        <f>IF(A256="","",IFERROR(PMT(O256%/12,C256,-P256),""))</f>
        <v/>
      </c>
      <c r="R256" s="87" t="str">
        <f t="shared" si="117"/>
        <v/>
      </c>
      <c r="S256" s="196" t="str">
        <f t="shared" si="102"/>
        <v/>
      </c>
      <c r="T256" s="87" t="str">
        <f t="shared" si="103"/>
        <v/>
      </c>
      <c r="V256" s="196" t="str">
        <f t="shared" si="104"/>
        <v/>
      </c>
      <c r="W256" s="196" t="str">
        <f t="shared" si="110"/>
        <v/>
      </c>
    </row>
    <row r="257" spans="1:23" x14ac:dyDescent="0.2">
      <c r="A257" s="91" t="str">
        <f t="shared" si="105"/>
        <v/>
      </c>
      <c r="B257" s="84" t="str">
        <f t="shared" si="111"/>
        <v/>
      </c>
      <c r="C257" s="84" t="str">
        <f t="shared" si="106"/>
        <v/>
      </c>
      <c r="D257" s="85"/>
      <c r="E257" s="86" t="str">
        <f>IF(A257="","",E256)</f>
        <v/>
      </c>
      <c r="F257" s="86" t="str">
        <f t="shared" si="114"/>
        <v/>
      </c>
      <c r="G257" s="86" t="str">
        <f t="shared" si="115"/>
        <v/>
      </c>
      <c r="H257" s="87" t="str">
        <f t="shared" si="107"/>
        <v/>
      </c>
      <c r="I257" s="87" t="str">
        <f>IF(A257="","",I256)</f>
        <v/>
      </c>
      <c r="J257" s="87" t="str">
        <f t="shared" si="98"/>
        <v/>
      </c>
      <c r="K257" s="196" t="str">
        <f t="shared" si="99"/>
        <v/>
      </c>
      <c r="L257" s="87" t="str">
        <f t="shared" si="100"/>
        <v/>
      </c>
      <c r="N257" s="86" t="str">
        <f t="shared" si="101"/>
        <v/>
      </c>
      <c r="O257" s="86" t="str">
        <f t="shared" si="101"/>
        <v/>
      </c>
      <c r="P257" s="87" t="str">
        <f t="shared" si="108"/>
        <v/>
      </c>
      <c r="Q257" s="196" t="str">
        <f t="shared" ref="Q257:Q267" si="123">IF(A257="","",Q256)</f>
        <v/>
      </c>
      <c r="R257" s="87" t="str">
        <f t="shared" si="117"/>
        <v/>
      </c>
      <c r="S257" s="196" t="str">
        <f t="shared" si="102"/>
        <v/>
      </c>
      <c r="T257" s="87" t="str">
        <f t="shared" si="103"/>
        <v/>
      </c>
      <c r="V257" s="196" t="str">
        <f t="shared" si="104"/>
        <v/>
      </c>
      <c r="W257" s="196" t="str">
        <f t="shared" si="110"/>
        <v/>
      </c>
    </row>
    <row r="258" spans="1:23" x14ac:dyDescent="0.2">
      <c r="A258" s="91" t="str">
        <f t="shared" si="105"/>
        <v/>
      </c>
      <c r="B258" s="84" t="str">
        <f t="shared" si="111"/>
        <v/>
      </c>
      <c r="C258" s="84" t="str">
        <f t="shared" si="106"/>
        <v/>
      </c>
      <c r="D258" s="85"/>
      <c r="E258" s="86" t="str">
        <f t="shared" ref="E258:E267" si="124">IF(A258="","",E257)</f>
        <v/>
      </c>
      <c r="F258" s="86" t="str">
        <f t="shared" si="114"/>
        <v/>
      </c>
      <c r="G258" s="86" t="str">
        <f t="shared" si="115"/>
        <v/>
      </c>
      <c r="H258" s="87" t="str">
        <f t="shared" si="107"/>
        <v/>
      </c>
      <c r="I258" s="87" t="str">
        <f t="shared" ref="I258:I267" si="125">IF(A258="","",I257)</f>
        <v/>
      </c>
      <c r="J258" s="87" t="str">
        <f t="shared" si="98"/>
        <v/>
      </c>
      <c r="K258" s="196" t="str">
        <f t="shared" si="99"/>
        <v/>
      </c>
      <c r="L258" s="87" t="str">
        <f t="shared" si="100"/>
        <v/>
      </c>
      <c r="N258" s="86" t="str">
        <f t="shared" si="101"/>
        <v/>
      </c>
      <c r="O258" s="86" t="str">
        <f t="shared" si="101"/>
        <v/>
      </c>
      <c r="P258" s="87" t="str">
        <f t="shared" si="108"/>
        <v/>
      </c>
      <c r="Q258" s="196" t="str">
        <f t="shared" si="123"/>
        <v/>
      </c>
      <c r="R258" s="87" t="str">
        <f t="shared" si="117"/>
        <v/>
      </c>
      <c r="S258" s="196" t="str">
        <f t="shared" si="102"/>
        <v/>
      </c>
      <c r="T258" s="87" t="str">
        <f t="shared" si="103"/>
        <v/>
      </c>
      <c r="V258" s="196" t="str">
        <f t="shared" si="104"/>
        <v/>
      </c>
      <c r="W258" s="196" t="str">
        <f t="shared" si="110"/>
        <v/>
      </c>
    </row>
    <row r="259" spans="1:23" x14ac:dyDescent="0.2">
      <c r="A259" s="91" t="str">
        <f t="shared" si="105"/>
        <v/>
      </c>
      <c r="B259" s="84" t="str">
        <f t="shared" si="111"/>
        <v/>
      </c>
      <c r="C259" s="84" t="str">
        <f t="shared" si="106"/>
        <v/>
      </c>
      <c r="D259" s="85"/>
      <c r="E259" s="86" t="str">
        <f t="shared" si="124"/>
        <v/>
      </c>
      <c r="F259" s="86" t="str">
        <f t="shared" si="114"/>
        <v/>
      </c>
      <c r="G259" s="86" t="str">
        <f t="shared" si="115"/>
        <v/>
      </c>
      <c r="H259" s="87" t="str">
        <f t="shared" si="107"/>
        <v/>
      </c>
      <c r="I259" s="87" t="str">
        <f t="shared" si="125"/>
        <v/>
      </c>
      <c r="J259" s="87" t="str">
        <f t="shared" si="98"/>
        <v/>
      </c>
      <c r="K259" s="196" t="str">
        <f t="shared" si="99"/>
        <v/>
      </c>
      <c r="L259" s="87" t="str">
        <f t="shared" si="100"/>
        <v/>
      </c>
      <c r="N259" s="86" t="str">
        <f t="shared" si="101"/>
        <v/>
      </c>
      <c r="O259" s="86" t="str">
        <f t="shared" si="101"/>
        <v/>
      </c>
      <c r="P259" s="87" t="str">
        <f t="shared" si="108"/>
        <v/>
      </c>
      <c r="Q259" s="196" t="str">
        <f t="shared" si="123"/>
        <v/>
      </c>
      <c r="R259" s="87" t="str">
        <f t="shared" si="117"/>
        <v/>
      </c>
      <c r="S259" s="196" t="str">
        <f t="shared" si="102"/>
        <v/>
      </c>
      <c r="T259" s="87" t="str">
        <f t="shared" si="103"/>
        <v/>
      </c>
      <c r="V259" s="196" t="str">
        <f t="shared" si="104"/>
        <v/>
      </c>
      <c r="W259" s="196" t="str">
        <f t="shared" si="110"/>
        <v/>
      </c>
    </row>
    <row r="260" spans="1:23" x14ac:dyDescent="0.2">
      <c r="A260" s="91" t="str">
        <f t="shared" si="105"/>
        <v/>
      </c>
      <c r="B260" s="84" t="str">
        <f t="shared" si="111"/>
        <v/>
      </c>
      <c r="C260" s="84" t="str">
        <f t="shared" si="106"/>
        <v/>
      </c>
      <c r="D260" s="85"/>
      <c r="E260" s="86" t="str">
        <f t="shared" si="124"/>
        <v/>
      </c>
      <c r="F260" s="86" t="str">
        <f t="shared" si="114"/>
        <v/>
      </c>
      <c r="G260" s="86" t="str">
        <f t="shared" si="115"/>
        <v/>
      </c>
      <c r="H260" s="87" t="str">
        <f t="shared" si="107"/>
        <v/>
      </c>
      <c r="I260" s="87" t="str">
        <f t="shared" si="125"/>
        <v/>
      </c>
      <c r="J260" s="87" t="str">
        <f t="shared" si="98"/>
        <v/>
      </c>
      <c r="K260" s="196" t="str">
        <f t="shared" si="99"/>
        <v/>
      </c>
      <c r="L260" s="87" t="str">
        <f t="shared" si="100"/>
        <v/>
      </c>
      <c r="N260" s="86" t="str">
        <f t="shared" si="101"/>
        <v/>
      </c>
      <c r="O260" s="86" t="str">
        <f t="shared" si="101"/>
        <v/>
      </c>
      <c r="P260" s="87" t="str">
        <f t="shared" si="108"/>
        <v/>
      </c>
      <c r="Q260" s="196" t="str">
        <f t="shared" si="123"/>
        <v/>
      </c>
      <c r="R260" s="87" t="str">
        <f t="shared" si="117"/>
        <v/>
      </c>
      <c r="S260" s="196" t="str">
        <f t="shared" si="102"/>
        <v/>
      </c>
      <c r="T260" s="87" t="str">
        <f t="shared" si="103"/>
        <v/>
      </c>
      <c r="V260" s="196" t="str">
        <f t="shared" si="104"/>
        <v/>
      </c>
      <c r="W260" s="196" t="str">
        <f t="shared" si="110"/>
        <v/>
      </c>
    </row>
    <row r="261" spans="1:23" x14ac:dyDescent="0.2">
      <c r="A261" s="91" t="str">
        <f t="shared" si="105"/>
        <v/>
      </c>
      <c r="B261" s="84" t="str">
        <f t="shared" si="111"/>
        <v/>
      </c>
      <c r="C261" s="84" t="str">
        <f t="shared" si="106"/>
        <v/>
      </c>
      <c r="D261" s="85"/>
      <c r="E261" s="86" t="str">
        <f t="shared" si="124"/>
        <v/>
      </c>
      <c r="F261" s="86" t="str">
        <f t="shared" si="114"/>
        <v/>
      </c>
      <c r="G261" s="86" t="str">
        <f t="shared" si="115"/>
        <v/>
      </c>
      <c r="H261" s="87" t="str">
        <f t="shared" si="107"/>
        <v/>
      </c>
      <c r="I261" s="87" t="str">
        <f t="shared" si="125"/>
        <v/>
      </c>
      <c r="J261" s="87" t="str">
        <f t="shared" si="98"/>
        <v/>
      </c>
      <c r="K261" s="196" t="str">
        <f t="shared" si="99"/>
        <v/>
      </c>
      <c r="L261" s="87" t="str">
        <f t="shared" si="100"/>
        <v/>
      </c>
      <c r="N261" s="86" t="str">
        <f t="shared" si="101"/>
        <v/>
      </c>
      <c r="O261" s="86" t="str">
        <f t="shared" si="101"/>
        <v/>
      </c>
      <c r="P261" s="87" t="str">
        <f t="shared" si="108"/>
        <v/>
      </c>
      <c r="Q261" s="196" t="str">
        <f t="shared" si="123"/>
        <v/>
      </c>
      <c r="R261" s="87" t="str">
        <f t="shared" si="117"/>
        <v/>
      </c>
      <c r="S261" s="196" t="str">
        <f t="shared" si="102"/>
        <v/>
      </c>
      <c r="T261" s="87" t="str">
        <f t="shared" si="103"/>
        <v/>
      </c>
      <c r="V261" s="196" t="str">
        <f t="shared" si="104"/>
        <v/>
      </c>
      <c r="W261" s="196" t="str">
        <f t="shared" si="110"/>
        <v/>
      </c>
    </row>
    <row r="262" spans="1:23" x14ac:dyDescent="0.2">
      <c r="A262" s="91" t="str">
        <f t="shared" si="105"/>
        <v/>
      </c>
      <c r="B262" s="84" t="str">
        <f t="shared" si="111"/>
        <v/>
      </c>
      <c r="C262" s="84" t="str">
        <f t="shared" si="106"/>
        <v/>
      </c>
      <c r="D262" s="85"/>
      <c r="E262" s="198" t="str">
        <f>IF($B$17=12,E261,IF(A262="","",IF(C262="","",VLOOKUP(EDATE(A262,-B$15),euribor!A:B,2,0))))</f>
        <v/>
      </c>
      <c r="F262" s="86" t="str">
        <f t="shared" si="114"/>
        <v/>
      </c>
      <c r="G262" s="86" t="str">
        <f t="shared" si="115"/>
        <v/>
      </c>
      <c r="H262" s="87" t="str">
        <f t="shared" si="107"/>
        <v/>
      </c>
      <c r="I262" s="202" t="str">
        <f>IF(A262="","",IFERROR(PMT(G262%/12,C262,-H262),""))</f>
        <v/>
      </c>
      <c r="J262" s="87" t="str">
        <f t="shared" si="98"/>
        <v/>
      </c>
      <c r="K262" s="196" t="str">
        <f t="shared" si="99"/>
        <v/>
      </c>
      <c r="L262" s="87" t="str">
        <f t="shared" si="100"/>
        <v/>
      </c>
      <c r="N262" s="86" t="str">
        <f t="shared" si="101"/>
        <v/>
      </c>
      <c r="O262" s="86" t="str">
        <f t="shared" si="101"/>
        <v/>
      </c>
      <c r="P262" s="87" t="str">
        <f t="shared" si="108"/>
        <v/>
      </c>
      <c r="Q262" s="203" t="str">
        <f>IF(A262="","",IFERROR(PMT(O262%/12,C262,-P262),""))</f>
        <v/>
      </c>
      <c r="R262" s="87" t="str">
        <f t="shared" si="117"/>
        <v/>
      </c>
      <c r="S262" s="196" t="str">
        <f t="shared" si="102"/>
        <v/>
      </c>
      <c r="T262" s="87" t="str">
        <f t="shared" si="103"/>
        <v/>
      </c>
      <c r="V262" s="196" t="str">
        <f t="shared" si="104"/>
        <v/>
      </c>
      <c r="W262" s="196" t="str">
        <f t="shared" si="110"/>
        <v/>
      </c>
    </row>
    <row r="263" spans="1:23" x14ac:dyDescent="0.2">
      <c r="A263" s="91" t="str">
        <f t="shared" si="105"/>
        <v/>
      </c>
      <c r="B263" s="84" t="str">
        <f t="shared" si="111"/>
        <v/>
      </c>
      <c r="C263" s="84" t="str">
        <f t="shared" si="106"/>
        <v/>
      </c>
      <c r="D263" s="85"/>
      <c r="E263" s="86" t="str">
        <f t="shared" si="124"/>
        <v/>
      </c>
      <c r="F263" s="86" t="str">
        <f t="shared" si="114"/>
        <v/>
      </c>
      <c r="G263" s="86" t="str">
        <f t="shared" si="115"/>
        <v/>
      </c>
      <c r="H263" s="87" t="str">
        <f t="shared" si="107"/>
        <v/>
      </c>
      <c r="I263" s="87" t="str">
        <f t="shared" si="125"/>
        <v/>
      </c>
      <c r="J263" s="87" t="str">
        <f t="shared" si="98"/>
        <v/>
      </c>
      <c r="K263" s="196" t="str">
        <f t="shared" si="99"/>
        <v/>
      </c>
      <c r="L263" s="87" t="str">
        <f t="shared" si="100"/>
        <v/>
      </c>
      <c r="N263" s="86" t="str">
        <f t="shared" si="101"/>
        <v/>
      </c>
      <c r="O263" s="86" t="str">
        <f t="shared" si="101"/>
        <v/>
      </c>
      <c r="P263" s="87" t="str">
        <f t="shared" si="108"/>
        <v/>
      </c>
      <c r="Q263" s="196" t="str">
        <f t="shared" si="123"/>
        <v/>
      </c>
      <c r="R263" s="87" t="str">
        <f t="shared" si="117"/>
        <v/>
      </c>
      <c r="S263" s="196" t="str">
        <f t="shared" si="102"/>
        <v/>
      </c>
      <c r="T263" s="87" t="str">
        <f t="shared" si="103"/>
        <v/>
      </c>
      <c r="V263" s="196" t="str">
        <f t="shared" si="104"/>
        <v/>
      </c>
      <c r="W263" s="196" t="str">
        <f t="shared" si="110"/>
        <v/>
      </c>
    </row>
    <row r="264" spans="1:23" x14ac:dyDescent="0.2">
      <c r="A264" s="91" t="str">
        <f t="shared" si="105"/>
        <v/>
      </c>
      <c r="B264" s="84" t="str">
        <f t="shared" si="111"/>
        <v/>
      </c>
      <c r="C264" s="84" t="str">
        <f t="shared" si="106"/>
        <v/>
      </c>
      <c r="D264" s="85"/>
      <c r="E264" s="86" t="str">
        <f t="shared" si="124"/>
        <v/>
      </c>
      <c r="F264" s="86" t="str">
        <f t="shared" si="114"/>
        <v/>
      </c>
      <c r="G264" s="86" t="str">
        <f t="shared" si="115"/>
        <v/>
      </c>
      <c r="H264" s="87" t="str">
        <f t="shared" si="107"/>
        <v/>
      </c>
      <c r="I264" s="87" t="str">
        <f t="shared" si="125"/>
        <v/>
      </c>
      <c r="J264" s="87" t="str">
        <f t="shared" si="98"/>
        <v/>
      </c>
      <c r="K264" s="196" t="str">
        <f t="shared" si="99"/>
        <v/>
      </c>
      <c r="L264" s="87" t="str">
        <f t="shared" si="100"/>
        <v/>
      </c>
      <c r="N264" s="86" t="str">
        <f t="shared" si="101"/>
        <v/>
      </c>
      <c r="O264" s="86" t="str">
        <f t="shared" si="101"/>
        <v/>
      </c>
      <c r="P264" s="87" t="str">
        <f t="shared" si="108"/>
        <v/>
      </c>
      <c r="Q264" s="196" t="str">
        <f t="shared" si="123"/>
        <v/>
      </c>
      <c r="R264" s="87" t="str">
        <f t="shared" si="117"/>
        <v/>
      </c>
      <c r="S264" s="196" t="str">
        <f t="shared" si="102"/>
        <v/>
      </c>
      <c r="T264" s="87" t="str">
        <f t="shared" si="103"/>
        <v/>
      </c>
      <c r="V264" s="196" t="str">
        <f t="shared" si="104"/>
        <v/>
      </c>
      <c r="W264" s="196" t="str">
        <f t="shared" si="110"/>
        <v/>
      </c>
    </row>
    <row r="265" spans="1:23" x14ac:dyDescent="0.2">
      <c r="A265" s="91" t="str">
        <f t="shared" si="105"/>
        <v/>
      </c>
      <c r="B265" s="84" t="str">
        <f t="shared" si="111"/>
        <v/>
      </c>
      <c r="C265" s="84" t="str">
        <f t="shared" si="106"/>
        <v/>
      </c>
      <c r="D265" s="85"/>
      <c r="E265" s="86" t="str">
        <f t="shared" si="124"/>
        <v/>
      </c>
      <c r="F265" s="86" t="str">
        <f t="shared" si="114"/>
        <v/>
      </c>
      <c r="G265" s="86" t="str">
        <f t="shared" si="115"/>
        <v/>
      </c>
      <c r="H265" s="87" t="str">
        <f t="shared" si="107"/>
        <v/>
      </c>
      <c r="I265" s="87" t="str">
        <f t="shared" si="125"/>
        <v/>
      </c>
      <c r="J265" s="87" t="str">
        <f t="shared" si="98"/>
        <v/>
      </c>
      <c r="K265" s="196" t="str">
        <f t="shared" si="99"/>
        <v/>
      </c>
      <c r="L265" s="87" t="str">
        <f t="shared" si="100"/>
        <v/>
      </c>
      <c r="N265" s="86" t="str">
        <f t="shared" si="101"/>
        <v/>
      </c>
      <c r="O265" s="86" t="str">
        <f t="shared" si="101"/>
        <v/>
      </c>
      <c r="P265" s="87" t="str">
        <f t="shared" si="108"/>
        <v/>
      </c>
      <c r="Q265" s="196" t="str">
        <f t="shared" si="123"/>
        <v/>
      </c>
      <c r="R265" s="87" t="str">
        <f t="shared" si="117"/>
        <v/>
      </c>
      <c r="S265" s="196" t="str">
        <f t="shared" si="102"/>
        <v/>
      </c>
      <c r="T265" s="87" t="str">
        <f t="shared" si="103"/>
        <v/>
      </c>
      <c r="V265" s="196" t="str">
        <f t="shared" si="104"/>
        <v/>
      </c>
      <c r="W265" s="196" t="str">
        <f t="shared" si="110"/>
        <v/>
      </c>
    </row>
    <row r="266" spans="1:23" x14ac:dyDescent="0.2">
      <c r="A266" s="91" t="str">
        <f t="shared" si="105"/>
        <v/>
      </c>
      <c r="B266" s="84" t="str">
        <f t="shared" si="111"/>
        <v/>
      </c>
      <c r="C266" s="84" t="str">
        <f t="shared" si="106"/>
        <v/>
      </c>
      <c r="D266" s="85"/>
      <c r="E266" s="86" t="str">
        <f t="shared" si="124"/>
        <v/>
      </c>
      <c r="F266" s="86" t="str">
        <f t="shared" si="114"/>
        <v/>
      </c>
      <c r="G266" s="86" t="str">
        <f t="shared" si="115"/>
        <v/>
      </c>
      <c r="H266" s="87" t="str">
        <f t="shared" si="107"/>
        <v/>
      </c>
      <c r="I266" s="87" t="str">
        <f t="shared" si="125"/>
        <v/>
      </c>
      <c r="J266" s="87" t="str">
        <f t="shared" si="98"/>
        <v/>
      </c>
      <c r="K266" s="196" t="str">
        <f t="shared" si="99"/>
        <v/>
      </c>
      <c r="L266" s="87" t="str">
        <f t="shared" si="100"/>
        <v/>
      </c>
      <c r="N266" s="86" t="str">
        <f t="shared" si="101"/>
        <v/>
      </c>
      <c r="O266" s="86" t="str">
        <f t="shared" si="101"/>
        <v/>
      </c>
      <c r="P266" s="87" t="str">
        <f t="shared" si="108"/>
        <v/>
      </c>
      <c r="Q266" s="196" t="str">
        <f t="shared" si="123"/>
        <v/>
      </c>
      <c r="R266" s="87" t="str">
        <f t="shared" si="117"/>
        <v/>
      </c>
      <c r="S266" s="196" t="str">
        <f t="shared" si="102"/>
        <v/>
      </c>
      <c r="T266" s="87" t="str">
        <f t="shared" si="103"/>
        <v/>
      </c>
      <c r="V266" s="196" t="str">
        <f t="shared" si="104"/>
        <v/>
      </c>
      <c r="W266" s="196" t="str">
        <f t="shared" si="110"/>
        <v/>
      </c>
    </row>
    <row r="267" spans="1:23" x14ac:dyDescent="0.2">
      <c r="A267" s="91" t="str">
        <f t="shared" si="105"/>
        <v/>
      </c>
      <c r="B267" s="84" t="str">
        <f t="shared" si="111"/>
        <v/>
      </c>
      <c r="C267" s="84" t="str">
        <f t="shared" si="106"/>
        <v/>
      </c>
      <c r="D267" s="85"/>
      <c r="E267" s="86" t="str">
        <f t="shared" si="124"/>
        <v/>
      </c>
      <c r="F267" s="86" t="str">
        <f t="shared" si="114"/>
        <v/>
      </c>
      <c r="G267" s="86" t="str">
        <f t="shared" si="115"/>
        <v/>
      </c>
      <c r="H267" s="87" t="str">
        <f t="shared" si="107"/>
        <v/>
      </c>
      <c r="I267" s="87" t="str">
        <f t="shared" si="125"/>
        <v/>
      </c>
      <c r="J267" s="87" t="str">
        <f t="shared" si="98"/>
        <v/>
      </c>
      <c r="K267" s="196" t="str">
        <f t="shared" si="99"/>
        <v/>
      </c>
      <c r="L267" s="87" t="str">
        <f t="shared" si="100"/>
        <v/>
      </c>
      <c r="N267" s="86" t="str">
        <f t="shared" si="101"/>
        <v/>
      </c>
      <c r="O267" s="86" t="str">
        <f t="shared" si="101"/>
        <v/>
      </c>
      <c r="P267" s="87" t="str">
        <f t="shared" si="108"/>
        <v/>
      </c>
      <c r="Q267" s="196" t="str">
        <f t="shared" si="123"/>
        <v/>
      </c>
      <c r="R267" s="87" t="str">
        <f t="shared" si="117"/>
        <v/>
      </c>
      <c r="S267" s="196" t="str">
        <f t="shared" si="102"/>
        <v/>
      </c>
      <c r="T267" s="87" t="str">
        <f t="shared" si="103"/>
        <v/>
      </c>
      <c r="V267" s="196" t="str">
        <f t="shared" si="104"/>
        <v/>
      </c>
      <c r="W267" s="196" t="str">
        <f t="shared" si="110"/>
        <v/>
      </c>
    </row>
    <row r="268" spans="1:23" x14ac:dyDescent="0.2">
      <c r="A268" s="91" t="str">
        <f t="shared" si="105"/>
        <v/>
      </c>
      <c r="B268" s="84" t="str">
        <f t="shared" si="111"/>
        <v/>
      </c>
      <c r="C268" s="84" t="str">
        <f t="shared" si="106"/>
        <v/>
      </c>
      <c r="D268" s="85"/>
      <c r="E268" s="194" t="str">
        <f>IF(A268="","",IF(C268="","",VLOOKUP(EDATE(A268,-B$15),euribor!A:B,2,0)))</f>
        <v/>
      </c>
      <c r="F268" s="86" t="str">
        <f t="shared" si="114"/>
        <v/>
      </c>
      <c r="G268" s="86" t="str">
        <f t="shared" si="115"/>
        <v/>
      </c>
      <c r="H268" s="87" t="str">
        <f t="shared" si="107"/>
        <v/>
      </c>
      <c r="I268" s="202" t="str">
        <f>IF(A268="","",IFERROR(PMT(G268%/12,C268,-H268),""))</f>
        <v/>
      </c>
      <c r="J268" s="87" t="str">
        <f t="shared" si="98"/>
        <v/>
      </c>
      <c r="K268" s="196" t="str">
        <f t="shared" si="99"/>
        <v/>
      </c>
      <c r="L268" s="87" t="str">
        <f t="shared" si="100"/>
        <v/>
      </c>
      <c r="N268" s="86" t="str">
        <f t="shared" si="101"/>
        <v/>
      </c>
      <c r="O268" s="86" t="str">
        <f t="shared" si="101"/>
        <v/>
      </c>
      <c r="P268" s="87" t="str">
        <f t="shared" si="108"/>
        <v/>
      </c>
      <c r="Q268" s="203" t="str">
        <f>IF(A268="","",IFERROR(PMT(O268%/12,C268,-P268),""))</f>
        <v/>
      </c>
      <c r="R268" s="87" t="str">
        <f t="shared" si="117"/>
        <v/>
      </c>
      <c r="S268" s="196" t="str">
        <f t="shared" si="102"/>
        <v/>
      </c>
      <c r="T268" s="87" t="str">
        <f t="shared" si="103"/>
        <v/>
      </c>
      <c r="V268" s="196" t="str">
        <f t="shared" si="104"/>
        <v/>
      </c>
      <c r="W268" s="196" t="str">
        <f t="shared" si="110"/>
        <v/>
      </c>
    </row>
    <row r="269" spans="1:23" x14ac:dyDescent="0.2">
      <c r="A269" s="91" t="str">
        <f t="shared" si="105"/>
        <v/>
      </c>
      <c r="B269" s="84" t="str">
        <f t="shared" si="111"/>
        <v/>
      </c>
      <c r="C269" s="84" t="str">
        <f t="shared" si="106"/>
        <v/>
      </c>
      <c r="D269" s="85"/>
      <c r="E269" s="86" t="str">
        <f>IF(A269="","",E268)</f>
        <v/>
      </c>
      <c r="F269" s="86" t="str">
        <f t="shared" si="114"/>
        <v/>
      </c>
      <c r="G269" s="86" t="str">
        <f t="shared" si="115"/>
        <v/>
      </c>
      <c r="H269" s="87" t="str">
        <f t="shared" si="107"/>
        <v/>
      </c>
      <c r="I269" s="87" t="str">
        <f>IF(A269="","",I268)</f>
        <v/>
      </c>
      <c r="J269" s="87" t="str">
        <f t="shared" si="98"/>
        <v/>
      </c>
      <c r="K269" s="196" t="str">
        <f t="shared" si="99"/>
        <v/>
      </c>
      <c r="L269" s="87" t="str">
        <f t="shared" si="100"/>
        <v/>
      </c>
      <c r="N269" s="86" t="str">
        <f t="shared" si="101"/>
        <v/>
      </c>
      <c r="O269" s="86" t="str">
        <f t="shared" si="101"/>
        <v/>
      </c>
      <c r="P269" s="87" t="str">
        <f t="shared" si="108"/>
        <v/>
      </c>
      <c r="Q269" s="196" t="str">
        <f t="shared" ref="Q269:Q279" si="126">IF(A269="","",Q268)</f>
        <v/>
      </c>
      <c r="R269" s="87" t="str">
        <f t="shared" si="117"/>
        <v/>
      </c>
      <c r="S269" s="196" t="str">
        <f t="shared" si="102"/>
        <v/>
      </c>
      <c r="T269" s="87" t="str">
        <f t="shared" si="103"/>
        <v/>
      </c>
      <c r="V269" s="196" t="str">
        <f t="shared" si="104"/>
        <v/>
      </c>
      <c r="W269" s="196" t="str">
        <f t="shared" si="110"/>
        <v/>
      </c>
    </row>
    <row r="270" spans="1:23" x14ac:dyDescent="0.2">
      <c r="A270" s="91" t="str">
        <f t="shared" si="105"/>
        <v/>
      </c>
      <c r="B270" s="84" t="str">
        <f t="shared" si="111"/>
        <v/>
      </c>
      <c r="C270" s="84" t="str">
        <f t="shared" si="106"/>
        <v/>
      </c>
      <c r="D270" s="85"/>
      <c r="E270" s="86" t="str">
        <f t="shared" ref="E270:E279" si="127">IF(A270="","",E269)</f>
        <v/>
      </c>
      <c r="F270" s="86" t="str">
        <f t="shared" si="114"/>
        <v/>
      </c>
      <c r="G270" s="86" t="str">
        <f t="shared" si="115"/>
        <v/>
      </c>
      <c r="H270" s="87" t="str">
        <f t="shared" si="107"/>
        <v/>
      </c>
      <c r="I270" s="87" t="str">
        <f t="shared" ref="I270:I279" si="128">IF(A270="","",I269)</f>
        <v/>
      </c>
      <c r="J270" s="87" t="str">
        <f t="shared" si="98"/>
        <v/>
      </c>
      <c r="K270" s="196" t="str">
        <f t="shared" si="99"/>
        <v/>
      </c>
      <c r="L270" s="87" t="str">
        <f t="shared" si="100"/>
        <v/>
      </c>
      <c r="N270" s="86" t="str">
        <f t="shared" si="101"/>
        <v/>
      </c>
      <c r="O270" s="86" t="str">
        <f t="shared" si="101"/>
        <v/>
      </c>
      <c r="P270" s="87" t="str">
        <f t="shared" si="108"/>
        <v/>
      </c>
      <c r="Q270" s="196" t="str">
        <f t="shared" si="126"/>
        <v/>
      </c>
      <c r="R270" s="87" t="str">
        <f t="shared" si="117"/>
        <v/>
      </c>
      <c r="S270" s="196" t="str">
        <f t="shared" si="102"/>
        <v/>
      </c>
      <c r="T270" s="87" t="str">
        <f t="shared" si="103"/>
        <v/>
      </c>
      <c r="V270" s="196" t="str">
        <f t="shared" si="104"/>
        <v/>
      </c>
      <c r="W270" s="196" t="str">
        <f t="shared" si="110"/>
        <v/>
      </c>
    </row>
    <row r="271" spans="1:23" x14ac:dyDescent="0.2">
      <c r="A271" s="91" t="str">
        <f t="shared" si="105"/>
        <v/>
      </c>
      <c r="B271" s="84" t="str">
        <f t="shared" si="111"/>
        <v/>
      </c>
      <c r="C271" s="84" t="str">
        <f t="shared" si="106"/>
        <v/>
      </c>
      <c r="D271" s="85"/>
      <c r="E271" s="86" t="str">
        <f t="shared" si="127"/>
        <v/>
      </c>
      <c r="F271" s="86" t="str">
        <f t="shared" si="114"/>
        <v/>
      </c>
      <c r="G271" s="86" t="str">
        <f t="shared" si="115"/>
        <v/>
      </c>
      <c r="H271" s="87" t="str">
        <f t="shared" si="107"/>
        <v/>
      </c>
      <c r="I271" s="87" t="str">
        <f t="shared" si="128"/>
        <v/>
      </c>
      <c r="J271" s="87" t="str">
        <f t="shared" si="98"/>
        <v/>
      </c>
      <c r="K271" s="196" t="str">
        <f t="shared" si="99"/>
        <v/>
      </c>
      <c r="L271" s="87" t="str">
        <f t="shared" si="100"/>
        <v/>
      </c>
      <c r="N271" s="86" t="str">
        <f t="shared" si="101"/>
        <v/>
      </c>
      <c r="O271" s="86" t="str">
        <f t="shared" si="101"/>
        <v/>
      </c>
      <c r="P271" s="87" t="str">
        <f t="shared" si="108"/>
        <v/>
      </c>
      <c r="Q271" s="196" t="str">
        <f t="shared" si="126"/>
        <v/>
      </c>
      <c r="R271" s="87" t="str">
        <f t="shared" si="117"/>
        <v/>
      </c>
      <c r="S271" s="196" t="str">
        <f t="shared" si="102"/>
        <v/>
      </c>
      <c r="T271" s="87" t="str">
        <f t="shared" si="103"/>
        <v/>
      </c>
      <c r="V271" s="196" t="str">
        <f t="shared" si="104"/>
        <v/>
      </c>
      <c r="W271" s="196" t="str">
        <f t="shared" si="110"/>
        <v/>
      </c>
    </row>
    <row r="272" spans="1:23" x14ac:dyDescent="0.2">
      <c r="A272" s="91" t="str">
        <f t="shared" si="105"/>
        <v/>
      </c>
      <c r="B272" s="84" t="str">
        <f t="shared" si="111"/>
        <v/>
      </c>
      <c r="C272" s="84" t="str">
        <f t="shared" si="106"/>
        <v/>
      </c>
      <c r="D272" s="85"/>
      <c r="E272" s="86" t="str">
        <f t="shared" si="127"/>
        <v/>
      </c>
      <c r="F272" s="86" t="str">
        <f t="shared" si="114"/>
        <v/>
      </c>
      <c r="G272" s="86" t="str">
        <f t="shared" si="115"/>
        <v/>
      </c>
      <c r="H272" s="87" t="str">
        <f t="shared" si="107"/>
        <v/>
      </c>
      <c r="I272" s="87" t="str">
        <f t="shared" si="128"/>
        <v/>
      </c>
      <c r="J272" s="87" t="str">
        <f t="shared" si="98"/>
        <v/>
      </c>
      <c r="K272" s="196" t="str">
        <f t="shared" si="99"/>
        <v/>
      </c>
      <c r="L272" s="87" t="str">
        <f t="shared" si="100"/>
        <v/>
      </c>
      <c r="N272" s="86" t="str">
        <f t="shared" si="101"/>
        <v/>
      </c>
      <c r="O272" s="86" t="str">
        <f t="shared" si="101"/>
        <v/>
      </c>
      <c r="P272" s="87" t="str">
        <f t="shared" si="108"/>
        <v/>
      </c>
      <c r="Q272" s="196" t="str">
        <f t="shared" si="126"/>
        <v/>
      </c>
      <c r="R272" s="87" t="str">
        <f t="shared" si="117"/>
        <v/>
      </c>
      <c r="S272" s="196" t="str">
        <f t="shared" si="102"/>
        <v/>
      </c>
      <c r="T272" s="87" t="str">
        <f t="shared" si="103"/>
        <v/>
      </c>
      <c r="V272" s="196" t="str">
        <f t="shared" si="104"/>
        <v/>
      </c>
      <c r="W272" s="196" t="str">
        <f t="shared" si="110"/>
        <v/>
      </c>
    </row>
    <row r="273" spans="1:23" x14ac:dyDescent="0.2">
      <c r="A273" s="91" t="str">
        <f t="shared" si="105"/>
        <v/>
      </c>
      <c r="B273" s="84" t="str">
        <f t="shared" si="111"/>
        <v/>
      </c>
      <c r="C273" s="84" t="str">
        <f t="shared" si="106"/>
        <v/>
      </c>
      <c r="D273" s="85"/>
      <c r="E273" s="86" t="str">
        <f t="shared" si="127"/>
        <v/>
      </c>
      <c r="F273" s="86" t="str">
        <f t="shared" si="114"/>
        <v/>
      </c>
      <c r="G273" s="86" t="str">
        <f t="shared" si="115"/>
        <v/>
      </c>
      <c r="H273" s="87" t="str">
        <f t="shared" si="107"/>
        <v/>
      </c>
      <c r="I273" s="87" t="str">
        <f t="shared" si="128"/>
        <v/>
      </c>
      <c r="J273" s="87" t="str">
        <f t="shared" si="98"/>
        <v/>
      </c>
      <c r="K273" s="196" t="str">
        <f t="shared" si="99"/>
        <v/>
      </c>
      <c r="L273" s="87" t="str">
        <f t="shared" si="100"/>
        <v/>
      </c>
      <c r="N273" s="86" t="str">
        <f t="shared" si="101"/>
        <v/>
      </c>
      <c r="O273" s="86" t="str">
        <f t="shared" si="101"/>
        <v/>
      </c>
      <c r="P273" s="87" t="str">
        <f t="shared" si="108"/>
        <v/>
      </c>
      <c r="Q273" s="196" t="str">
        <f t="shared" si="126"/>
        <v/>
      </c>
      <c r="R273" s="87" t="str">
        <f t="shared" si="117"/>
        <v/>
      </c>
      <c r="S273" s="196" t="str">
        <f t="shared" si="102"/>
        <v/>
      </c>
      <c r="T273" s="87" t="str">
        <f t="shared" si="103"/>
        <v/>
      </c>
      <c r="V273" s="196" t="str">
        <f t="shared" si="104"/>
        <v/>
      </c>
      <c r="W273" s="196" t="str">
        <f t="shared" si="110"/>
        <v/>
      </c>
    </row>
    <row r="274" spans="1:23" x14ac:dyDescent="0.2">
      <c r="A274" s="91" t="str">
        <f t="shared" si="105"/>
        <v/>
      </c>
      <c r="B274" s="84" t="str">
        <f t="shared" si="111"/>
        <v/>
      </c>
      <c r="C274" s="84" t="str">
        <f t="shared" si="106"/>
        <v/>
      </c>
      <c r="D274" s="85"/>
      <c r="E274" s="198" t="str">
        <f>IF($B$17=12,E273,IF(A274="","",IF(C274="","",VLOOKUP(EDATE(A274,-B$15),euribor!A:B,2,0))))</f>
        <v/>
      </c>
      <c r="F274" s="86" t="str">
        <f t="shared" si="114"/>
        <v/>
      </c>
      <c r="G274" s="86" t="str">
        <f t="shared" si="115"/>
        <v/>
      </c>
      <c r="H274" s="87" t="str">
        <f t="shared" si="107"/>
        <v/>
      </c>
      <c r="I274" s="202" t="str">
        <f>IF(A274="","",IFERROR(PMT(G274%/12,C274,-H274),""))</f>
        <v/>
      </c>
      <c r="J274" s="87" t="str">
        <f t="shared" si="98"/>
        <v/>
      </c>
      <c r="K274" s="196" t="str">
        <f t="shared" si="99"/>
        <v/>
      </c>
      <c r="L274" s="87" t="str">
        <f t="shared" si="100"/>
        <v/>
      </c>
      <c r="N274" s="86" t="str">
        <f t="shared" si="101"/>
        <v/>
      </c>
      <c r="O274" s="86" t="str">
        <f t="shared" si="101"/>
        <v/>
      </c>
      <c r="P274" s="87" t="str">
        <f t="shared" si="108"/>
        <v/>
      </c>
      <c r="Q274" s="203" t="str">
        <f>IF(A274="","",IFERROR(PMT(O274%/12,C274,-P274),""))</f>
        <v/>
      </c>
      <c r="R274" s="87" t="str">
        <f t="shared" si="117"/>
        <v/>
      </c>
      <c r="S274" s="196" t="str">
        <f t="shared" si="102"/>
        <v/>
      </c>
      <c r="T274" s="87" t="str">
        <f t="shared" si="103"/>
        <v/>
      </c>
      <c r="V274" s="196" t="str">
        <f t="shared" si="104"/>
        <v/>
      </c>
      <c r="W274" s="196" t="str">
        <f t="shared" si="110"/>
        <v/>
      </c>
    </row>
    <row r="275" spans="1:23" x14ac:dyDescent="0.2">
      <c r="A275" s="91" t="str">
        <f t="shared" si="105"/>
        <v/>
      </c>
      <c r="B275" s="84" t="str">
        <f t="shared" si="111"/>
        <v/>
      </c>
      <c r="C275" s="84" t="str">
        <f t="shared" si="106"/>
        <v/>
      </c>
      <c r="D275" s="85"/>
      <c r="E275" s="86" t="str">
        <f t="shared" si="127"/>
        <v/>
      </c>
      <c r="F275" s="86" t="str">
        <f t="shared" si="114"/>
        <v/>
      </c>
      <c r="G275" s="86" t="str">
        <f t="shared" si="115"/>
        <v/>
      </c>
      <c r="H275" s="87" t="str">
        <f t="shared" si="107"/>
        <v/>
      </c>
      <c r="I275" s="87" t="str">
        <f t="shared" si="128"/>
        <v/>
      </c>
      <c r="J275" s="87" t="str">
        <f t="shared" si="98"/>
        <v/>
      </c>
      <c r="K275" s="196" t="str">
        <f t="shared" si="99"/>
        <v/>
      </c>
      <c r="L275" s="87" t="str">
        <f t="shared" si="100"/>
        <v/>
      </c>
      <c r="N275" s="86" t="str">
        <f t="shared" si="101"/>
        <v/>
      </c>
      <c r="O275" s="86" t="str">
        <f t="shared" si="101"/>
        <v/>
      </c>
      <c r="P275" s="87" t="str">
        <f t="shared" si="108"/>
        <v/>
      </c>
      <c r="Q275" s="196" t="str">
        <f t="shared" si="126"/>
        <v/>
      </c>
      <c r="R275" s="87" t="str">
        <f t="shared" si="117"/>
        <v/>
      </c>
      <c r="S275" s="196" t="str">
        <f t="shared" si="102"/>
        <v/>
      </c>
      <c r="T275" s="87" t="str">
        <f t="shared" si="103"/>
        <v/>
      </c>
      <c r="V275" s="196" t="str">
        <f t="shared" si="104"/>
        <v/>
      </c>
      <c r="W275" s="196" t="str">
        <f t="shared" si="110"/>
        <v/>
      </c>
    </row>
    <row r="276" spans="1:23" x14ac:dyDescent="0.2">
      <c r="A276" s="91" t="str">
        <f t="shared" si="105"/>
        <v/>
      </c>
      <c r="B276" s="84" t="str">
        <f t="shared" si="111"/>
        <v/>
      </c>
      <c r="C276" s="84" t="str">
        <f t="shared" si="106"/>
        <v/>
      </c>
      <c r="D276" s="85"/>
      <c r="E276" s="86" t="str">
        <f t="shared" si="127"/>
        <v/>
      </c>
      <c r="F276" s="86" t="str">
        <f t="shared" si="114"/>
        <v/>
      </c>
      <c r="G276" s="86" t="str">
        <f t="shared" si="115"/>
        <v/>
      </c>
      <c r="H276" s="87" t="str">
        <f t="shared" si="107"/>
        <v/>
      </c>
      <c r="I276" s="87" t="str">
        <f t="shared" si="128"/>
        <v/>
      </c>
      <c r="J276" s="87" t="str">
        <f t="shared" si="98"/>
        <v/>
      </c>
      <c r="K276" s="196" t="str">
        <f t="shared" si="99"/>
        <v/>
      </c>
      <c r="L276" s="87" t="str">
        <f t="shared" si="100"/>
        <v/>
      </c>
      <c r="N276" s="86" t="str">
        <f t="shared" si="101"/>
        <v/>
      </c>
      <c r="O276" s="86" t="str">
        <f t="shared" si="101"/>
        <v/>
      </c>
      <c r="P276" s="87" t="str">
        <f t="shared" si="108"/>
        <v/>
      </c>
      <c r="Q276" s="196" t="str">
        <f t="shared" si="126"/>
        <v/>
      </c>
      <c r="R276" s="87" t="str">
        <f t="shared" si="117"/>
        <v/>
      </c>
      <c r="S276" s="196" t="str">
        <f t="shared" si="102"/>
        <v/>
      </c>
      <c r="T276" s="87" t="str">
        <f t="shared" si="103"/>
        <v/>
      </c>
      <c r="V276" s="196" t="str">
        <f t="shared" si="104"/>
        <v/>
      </c>
      <c r="W276" s="196" t="str">
        <f t="shared" si="110"/>
        <v/>
      </c>
    </row>
    <row r="277" spans="1:23" x14ac:dyDescent="0.2">
      <c r="A277" s="91" t="str">
        <f t="shared" si="105"/>
        <v/>
      </c>
      <c r="B277" s="84" t="str">
        <f t="shared" si="111"/>
        <v/>
      </c>
      <c r="C277" s="84" t="str">
        <f t="shared" si="106"/>
        <v/>
      </c>
      <c r="D277" s="85"/>
      <c r="E277" s="86" t="str">
        <f t="shared" si="127"/>
        <v/>
      </c>
      <c r="F277" s="86" t="str">
        <f t="shared" si="114"/>
        <v/>
      </c>
      <c r="G277" s="86" t="str">
        <f t="shared" si="115"/>
        <v/>
      </c>
      <c r="H277" s="87" t="str">
        <f t="shared" si="107"/>
        <v/>
      </c>
      <c r="I277" s="87" t="str">
        <f t="shared" si="128"/>
        <v/>
      </c>
      <c r="J277" s="87" t="str">
        <f t="shared" si="98"/>
        <v/>
      </c>
      <c r="K277" s="196" t="str">
        <f t="shared" si="99"/>
        <v/>
      </c>
      <c r="L277" s="87" t="str">
        <f t="shared" si="100"/>
        <v/>
      </c>
      <c r="N277" s="86" t="str">
        <f t="shared" si="101"/>
        <v/>
      </c>
      <c r="O277" s="86" t="str">
        <f t="shared" si="101"/>
        <v/>
      </c>
      <c r="P277" s="87" t="str">
        <f t="shared" si="108"/>
        <v/>
      </c>
      <c r="Q277" s="196" t="str">
        <f t="shared" si="126"/>
        <v/>
      </c>
      <c r="R277" s="87" t="str">
        <f t="shared" si="117"/>
        <v/>
      </c>
      <c r="S277" s="196" t="str">
        <f t="shared" si="102"/>
        <v/>
      </c>
      <c r="T277" s="87" t="str">
        <f t="shared" si="103"/>
        <v/>
      </c>
      <c r="V277" s="196" t="str">
        <f t="shared" si="104"/>
        <v/>
      </c>
      <c r="W277" s="196" t="str">
        <f t="shared" si="110"/>
        <v/>
      </c>
    </row>
    <row r="278" spans="1:23" x14ac:dyDescent="0.2">
      <c r="A278" s="91" t="str">
        <f t="shared" si="105"/>
        <v/>
      </c>
      <c r="B278" s="84" t="str">
        <f t="shared" si="111"/>
        <v/>
      </c>
      <c r="C278" s="84" t="str">
        <f t="shared" si="106"/>
        <v/>
      </c>
      <c r="D278" s="85"/>
      <c r="E278" s="86" t="str">
        <f t="shared" si="127"/>
        <v/>
      </c>
      <c r="F278" s="86" t="str">
        <f t="shared" si="114"/>
        <v/>
      </c>
      <c r="G278" s="86" t="str">
        <f t="shared" si="115"/>
        <v/>
      </c>
      <c r="H278" s="87" t="str">
        <f t="shared" si="107"/>
        <v/>
      </c>
      <c r="I278" s="87" t="str">
        <f t="shared" si="128"/>
        <v/>
      </c>
      <c r="J278" s="87" t="str">
        <f t="shared" si="98"/>
        <v/>
      </c>
      <c r="K278" s="196" t="str">
        <f t="shared" si="99"/>
        <v/>
      </c>
      <c r="L278" s="87" t="str">
        <f t="shared" si="100"/>
        <v/>
      </c>
      <c r="N278" s="86" t="str">
        <f t="shared" si="101"/>
        <v/>
      </c>
      <c r="O278" s="86" t="str">
        <f t="shared" si="101"/>
        <v/>
      </c>
      <c r="P278" s="87" t="str">
        <f t="shared" si="108"/>
        <v/>
      </c>
      <c r="Q278" s="196" t="str">
        <f t="shared" si="126"/>
        <v/>
      </c>
      <c r="R278" s="87" t="str">
        <f t="shared" si="117"/>
        <v/>
      </c>
      <c r="S278" s="196" t="str">
        <f t="shared" si="102"/>
        <v/>
      </c>
      <c r="T278" s="87" t="str">
        <f t="shared" si="103"/>
        <v/>
      </c>
      <c r="V278" s="196" t="str">
        <f t="shared" si="104"/>
        <v/>
      </c>
      <c r="W278" s="196" t="str">
        <f t="shared" si="110"/>
        <v/>
      </c>
    </row>
    <row r="279" spans="1:23" x14ac:dyDescent="0.2">
      <c r="A279" s="91" t="str">
        <f t="shared" si="105"/>
        <v/>
      </c>
      <c r="B279" s="84" t="str">
        <f t="shared" si="111"/>
        <v/>
      </c>
      <c r="C279" s="84" t="str">
        <f t="shared" si="106"/>
        <v/>
      </c>
      <c r="D279" s="85"/>
      <c r="E279" s="86" t="str">
        <f t="shared" si="127"/>
        <v/>
      </c>
      <c r="F279" s="86" t="str">
        <f t="shared" si="114"/>
        <v/>
      </c>
      <c r="G279" s="86" t="str">
        <f t="shared" si="115"/>
        <v/>
      </c>
      <c r="H279" s="87" t="str">
        <f t="shared" si="107"/>
        <v/>
      </c>
      <c r="I279" s="87" t="str">
        <f t="shared" si="128"/>
        <v/>
      </c>
      <c r="J279" s="87" t="str">
        <f t="shared" si="98"/>
        <v/>
      </c>
      <c r="K279" s="196" t="str">
        <f t="shared" si="99"/>
        <v/>
      </c>
      <c r="L279" s="87" t="str">
        <f t="shared" si="100"/>
        <v/>
      </c>
      <c r="N279" s="86" t="str">
        <f t="shared" si="101"/>
        <v/>
      </c>
      <c r="O279" s="86" t="str">
        <f t="shared" si="101"/>
        <v/>
      </c>
      <c r="P279" s="87" t="str">
        <f t="shared" si="108"/>
        <v/>
      </c>
      <c r="Q279" s="196" t="str">
        <f t="shared" si="126"/>
        <v/>
      </c>
      <c r="R279" s="87" t="str">
        <f t="shared" si="117"/>
        <v/>
      </c>
      <c r="S279" s="196" t="str">
        <f t="shared" si="102"/>
        <v/>
      </c>
      <c r="T279" s="87" t="str">
        <f t="shared" si="103"/>
        <v/>
      </c>
      <c r="V279" s="196" t="str">
        <f t="shared" si="104"/>
        <v/>
      </c>
      <c r="W279" s="196" t="str">
        <f t="shared" si="110"/>
        <v/>
      </c>
    </row>
    <row r="280" spans="1:23" x14ac:dyDescent="0.2">
      <c r="A280" s="91" t="str">
        <f t="shared" si="105"/>
        <v/>
      </c>
      <c r="B280" s="84" t="str">
        <f t="shared" si="111"/>
        <v/>
      </c>
      <c r="C280" s="84" t="str">
        <f t="shared" si="106"/>
        <v/>
      </c>
      <c r="D280" s="85"/>
      <c r="E280" s="194" t="str">
        <f>IF(A280="","",IF(C280="","",VLOOKUP(EDATE(A280,-B$15),euribor!A:B,2,0)))</f>
        <v/>
      </c>
      <c r="F280" s="86" t="str">
        <f t="shared" si="114"/>
        <v/>
      </c>
      <c r="G280" s="86" t="str">
        <f t="shared" si="115"/>
        <v/>
      </c>
      <c r="H280" s="87" t="str">
        <f t="shared" si="107"/>
        <v/>
      </c>
      <c r="I280" s="202" t="str">
        <f>IF(A280="","",IFERROR(PMT(G280%/12,C280,-H280),""))</f>
        <v/>
      </c>
      <c r="J280" s="87" t="str">
        <f t="shared" si="98"/>
        <v/>
      </c>
      <c r="K280" s="196" t="str">
        <f t="shared" si="99"/>
        <v/>
      </c>
      <c r="L280" s="87" t="str">
        <f t="shared" si="100"/>
        <v/>
      </c>
      <c r="N280" s="86" t="str">
        <f t="shared" si="101"/>
        <v/>
      </c>
      <c r="O280" s="86" t="str">
        <f t="shared" si="101"/>
        <v/>
      </c>
      <c r="P280" s="87" t="str">
        <f t="shared" si="108"/>
        <v/>
      </c>
      <c r="Q280" s="203" t="str">
        <f>IF(A280="","",IFERROR(PMT(O280%/12,C280,-P280),""))</f>
        <v/>
      </c>
      <c r="R280" s="87" t="str">
        <f t="shared" si="117"/>
        <v/>
      </c>
      <c r="S280" s="196" t="str">
        <f t="shared" si="102"/>
        <v/>
      </c>
      <c r="T280" s="87" t="str">
        <f t="shared" si="103"/>
        <v/>
      </c>
      <c r="V280" s="196" t="str">
        <f t="shared" si="104"/>
        <v/>
      </c>
      <c r="W280" s="196" t="str">
        <f t="shared" si="110"/>
        <v/>
      </c>
    </row>
    <row r="281" spans="1:23" x14ac:dyDescent="0.2">
      <c r="A281" s="91" t="str">
        <f t="shared" si="105"/>
        <v/>
      </c>
      <c r="B281" s="84" t="str">
        <f t="shared" si="111"/>
        <v/>
      </c>
      <c r="C281" s="84" t="str">
        <f t="shared" si="106"/>
        <v/>
      </c>
      <c r="D281" s="85"/>
      <c r="E281" s="86" t="str">
        <f>IF(A281="","",E280)</f>
        <v/>
      </c>
      <c r="F281" s="86" t="str">
        <f t="shared" si="114"/>
        <v/>
      </c>
      <c r="G281" s="86" t="str">
        <f t="shared" si="115"/>
        <v/>
      </c>
      <c r="H281" s="87" t="str">
        <f t="shared" si="107"/>
        <v/>
      </c>
      <c r="I281" s="87" t="str">
        <f>IF(A281="","",I280)</f>
        <v/>
      </c>
      <c r="J281" s="87" t="str">
        <f t="shared" si="98"/>
        <v/>
      </c>
      <c r="K281" s="196" t="str">
        <f t="shared" si="99"/>
        <v/>
      </c>
      <c r="L281" s="87" t="str">
        <f t="shared" si="100"/>
        <v/>
      </c>
      <c r="N281" s="86" t="str">
        <f t="shared" si="101"/>
        <v/>
      </c>
      <c r="O281" s="86" t="str">
        <f t="shared" si="101"/>
        <v/>
      </c>
      <c r="P281" s="87" t="str">
        <f t="shared" si="108"/>
        <v/>
      </c>
      <c r="Q281" s="196" t="str">
        <f t="shared" ref="Q281:Q291" si="129">IF(A281="","",Q280)</f>
        <v/>
      </c>
      <c r="R281" s="87" t="str">
        <f t="shared" si="117"/>
        <v/>
      </c>
      <c r="S281" s="196" t="str">
        <f t="shared" si="102"/>
        <v/>
      </c>
      <c r="T281" s="87" t="str">
        <f t="shared" si="103"/>
        <v/>
      </c>
      <c r="V281" s="196" t="str">
        <f t="shared" si="104"/>
        <v/>
      </c>
      <c r="W281" s="196" t="str">
        <f t="shared" si="110"/>
        <v/>
      </c>
    </row>
    <row r="282" spans="1:23" x14ac:dyDescent="0.2">
      <c r="A282" s="91" t="str">
        <f t="shared" si="105"/>
        <v/>
      </c>
      <c r="B282" s="84" t="str">
        <f t="shared" si="111"/>
        <v/>
      </c>
      <c r="C282" s="84" t="str">
        <f t="shared" si="106"/>
        <v/>
      </c>
      <c r="D282" s="85"/>
      <c r="E282" s="86" t="str">
        <f t="shared" ref="E282:E291" si="130">IF(A282="","",E281)</f>
        <v/>
      </c>
      <c r="F282" s="86" t="str">
        <f t="shared" si="114"/>
        <v/>
      </c>
      <c r="G282" s="86" t="str">
        <f t="shared" si="115"/>
        <v/>
      </c>
      <c r="H282" s="87" t="str">
        <f t="shared" si="107"/>
        <v/>
      </c>
      <c r="I282" s="87" t="str">
        <f t="shared" ref="I282:I291" si="131">IF(A282="","",I281)</f>
        <v/>
      </c>
      <c r="J282" s="87" t="str">
        <f t="shared" si="98"/>
        <v/>
      </c>
      <c r="K282" s="196" t="str">
        <f t="shared" si="99"/>
        <v/>
      </c>
      <c r="L282" s="87" t="str">
        <f t="shared" si="100"/>
        <v/>
      </c>
      <c r="N282" s="86" t="str">
        <f t="shared" si="101"/>
        <v/>
      </c>
      <c r="O282" s="86" t="str">
        <f t="shared" si="101"/>
        <v/>
      </c>
      <c r="P282" s="87" t="str">
        <f t="shared" si="108"/>
        <v/>
      </c>
      <c r="Q282" s="196" t="str">
        <f t="shared" si="129"/>
        <v/>
      </c>
      <c r="R282" s="87" t="str">
        <f t="shared" si="117"/>
        <v/>
      </c>
      <c r="S282" s="196" t="str">
        <f t="shared" si="102"/>
        <v/>
      </c>
      <c r="T282" s="87" t="str">
        <f t="shared" si="103"/>
        <v/>
      </c>
      <c r="V282" s="196" t="str">
        <f t="shared" si="104"/>
        <v/>
      </c>
      <c r="W282" s="196" t="str">
        <f t="shared" si="110"/>
        <v/>
      </c>
    </row>
    <row r="283" spans="1:23" x14ac:dyDescent="0.2">
      <c r="A283" s="91" t="str">
        <f t="shared" si="105"/>
        <v/>
      </c>
      <c r="B283" s="84" t="str">
        <f t="shared" si="111"/>
        <v/>
      </c>
      <c r="C283" s="84" t="str">
        <f t="shared" si="106"/>
        <v/>
      </c>
      <c r="D283" s="85"/>
      <c r="E283" s="86" t="str">
        <f t="shared" si="130"/>
        <v/>
      </c>
      <c r="F283" s="86" t="str">
        <f t="shared" si="114"/>
        <v/>
      </c>
      <c r="G283" s="86" t="str">
        <f t="shared" si="115"/>
        <v/>
      </c>
      <c r="H283" s="87" t="str">
        <f t="shared" si="107"/>
        <v/>
      </c>
      <c r="I283" s="87" t="str">
        <f t="shared" si="131"/>
        <v/>
      </c>
      <c r="J283" s="87" t="str">
        <f t="shared" si="98"/>
        <v/>
      </c>
      <c r="K283" s="196" t="str">
        <f t="shared" si="99"/>
        <v/>
      </c>
      <c r="L283" s="87" t="str">
        <f t="shared" si="100"/>
        <v/>
      </c>
      <c r="N283" s="86" t="str">
        <f t="shared" si="101"/>
        <v/>
      </c>
      <c r="O283" s="86" t="str">
        <f t="shared" si="101"/>
        <v/>
      </c>
      <c r="P283" s="87" t="str">
        <f t="shared" si="108"/>
        <v/>
      </c>
      <c r="Q283" s="196" t="str">
        <f t="shared" si="129"/>
        <v/>
      </c>
      <c r="R283" s="87" t="str">
        <f t="shared" si="117"/>
        <v/>
      </c>
      <c r="S283" s="196" t="str">
        <f t="shared" si="102"/>
        <v/>
      </c>
      <c r="T283" s="87" t="str">
        <f t="shared" si="103"/>
        <v/>
      </c>
      <c r="V283" s="196" t="str">
        <f t="shared" si="104"/>
        <v/>
      </c>
      <c r="W283" s="196" t="str">
        <f t="shared" si="110"/>
        <v/>
      </c>
    </row>
    <row r="284" spans="1:23" x14ac:dyDescent="0.2">
      <c r="A284" s="91" t="str">
        <f t="shared" si="105"/>
        <v/>
      </c>
      <c r="B284" s="84" t="str">
        <f t="shared" si="111"/>
        <v/>
      </c>
      <c r="C284" s="84" t="str">
        <f t="shared" si="106"/>
        <v/>
      </c>
      <c r="D284" s="85"/>
      <c r="E284" s="86" t="str">
        <f t="shared" si="130"/>
        <v/>
      </c>
      <c r="F284" s="86" t="str">
        <f t="shared" si="114"/>
        <v/>
      </c>
      <c r="G284" s="86" t="str">
        <f t="shared" si="115"/>
        <v/>
      </c>
      <c r="H284" s="87" t="str">
        <f t="shared" si="107"/>
        <v/>
      </c>
      <c r="I284" s="87" t="str">
        <f t="shared" si="131"/>
        <v/>
      </c>
      <c r="J284" s="87" t="str">
        <f t="shared" ref="J284:J347" si="132">IFERROR(H284*G284%/12,"")</f>
        <v/>
      </c>
      <c r="K284" s="196" t="str">
        <f t="shared" ref="K284:K347" si="133">IFERROR(I284-J284,"")</f>
        <v/>
      </c>
      <c r="L284" s="87" t="str">
        <f t="shared" ref="L284:L347" si="134">IFERROR(H284-K284,"")</f>
        <v/>
      </c>
      <c r="N284" s="86" t="str">
        <f t="shared" ref="N284:O347" si="135">E284</f>
        <v/>
      </c>
      <c r="O284" s="86" t="str">
        <f t="shared" si="135"/>
        <v/>
      </c>
      <c r="P284" s="87" t="str">
        <f t="shared" si="108"/>
        <v/>
      </c>
      <c r="Q284" s="196" t="str">
        <f t="shared" si="129"/>
        <v/>
      </c>
      <c r="R284" s="87" t="str">
        <f t="shared" si="117"/>
        <v/>
      </c>
      <c r="S284" s="196" t="str">
        <f t="shared" ref="S284:S347" si="136">IFERROR(Q284-R284,"")</f>
        <v/>
      </c>
      <c r="T284" s="87" t="str">
        <f t="shared" ref="T284:T347" si="137">IFERROR(P284-S284,"")</f>
        <v/>
      </c>
      <c r="V284" s="196" t="str">
        <f t="shared" ref="V284:V347" si="138">IFERROR(I284-Q284,"")</f>
        <v/>
      </c>
      <c r="W284" s="196" t="str">
        <f t="shared" si="110"/>
        <v/>
      </c>
    </row>
    <row r="285" spans="1:23" x14ac:dyDescent="0.2">
      <c r="A285" s="91" t="str">
        <f t="shared" ref="A285:A348" si="139">IF(A284&lt;B$4,EDATE(A284,1),"")</f>
        <v/>
      </c>
      <c r="B285" s="84" t="str">
        <f t="shared" si="111"/>
        <v/>
      </c>
      <c r="C285" s="84" t="str">
        <f t="shared" ref="C285:C348" si="140">IF(A285="","",IFERROR(IF(C284-1&lt;=0,"",C284-1),""))</f>
        <v/>
      </c>
      <c r="D285" s="85"/>
      <c r="E285" s="86" t="str">
        <f t="shared" si="130"/>
        <v/>
      </c>
      <c r="F285" s="86" t="str">
        <f t="shared" si="114"/>
        <v/>
      </c>
      <c r="G285" s="86" t="str">
        <f t="shared" si="115"/>
        <v/>
      </c>
      <c r="H285" s="87" t="str">
        <f t="shared" ref="H285:H348" si="141">IFERROR(L284,"")</f>
        <v/>
      </c>
      <c r="I285" s="87" t="str">
        <f t="shared" si="131"/>
        <v/>
      </c>
      <c r="J285" s="87" t="str">
        <f t="shared" si="132"/>
        <v/>
      </c>
      <c r="K285" s="196" t="str">
        <f t="shared" si="133"/>
        <v/>
      </c>
      <c r="L285" s="87" t="str">
        <f t="shared" si="134"/>
        <v/>
      </c>
      <c r="N285" s="86" t="str">
        <f t="shared" si="135"/>
        <v/>
      </c>
      <c r="O285" s="86" t="str">
        <f t="shared" si="135"/>
        <v/>
      </c>
      <c r="P285" s="87" t="str">
        <f t="shared" ref="P285:P348" si="142">IFERROR(T284,"")</f>
        <v/>
      </c>
      <c r="Q285" s="196" t="str">
        <f t="shared" si="129"/>
        <v/>
      </c>
      <c r="R285" s="87" t="str">
        <f t="shared" si="117"/>
        <v/>
      </c>
      <c r="S285" s="196" t="str">
        <f t="shared" si="136"/>
        <v/>
      </c>
      <c r="T285" s="87" t="str">
        <f t="shared" si="137"/>
        <v/>
      </c>
      <c r="V285" s="196" t="str">
        <f t="shared" si="138"/>
        <v/>
      </c>
      <c r="W285" s="196" t="str">
        <f t="shared" ref="W285:W348" si="143">IFERROR(W284+V285,"")</f>
        <v/>
      </c>
    </row>
    <row r="286" spans="1:23" x14ac:dyDescent="0.2">
      <c r="A286" s="91" t="str">
        <f t="shared" si="139"/>
        <v/>
      </c>
      <c r="B286" s="84" t="str">
        <f t="shared" ref="B286:B349" si="144">IF(A286="","",B285+1)</f>
        <v/>
      </c>
      <c r="C286" s="84" t="str">
        <f t="shared" si="140"/>
        <v/>
      </c>
      <c r="D286" s="85"/>
      <c r="E286" s="198" t="str">
        <f>IF($B$17=12,E285,IF(A286="","",IF(C286="","",VLOOKUP(EDATE(A286,-B$15),euribor!A:B,2,0))))</f>
        <v/>
      </c>
      <c r="F286" s="86" t="str">
        <f t="shared" si="114"/>
        <v/>
      </c>
      <c r="G286" s="86" t="str">
        <f t="shared" si="115"/>
        <v/>
      </c>
      <c r="H286" s="87" t="str">
        <f t="shared" si="141"/>
        <v/>
      </c>
      <c r="I286" s="202" t="str">
        <f>IF(A286="","",IFERROR(PMT(G286%/12,C286,-H286),""))</f>
        <v/>
      </c>
      <c r="J286" s="87" t="str">
        <f t="shared" si="132"/>
        <v/>
      </c>
      <c r="K286" s="196" t="str">
        <f t="shared" si="133"/>
        <v/>
      </c>
      <c r="L286" s="87" t="str">
        <f t="shared" si="134"/>
        <v/>
      </c>
      <c r="N286" s="86" t="str">
        <f t="shared" si="135"/>
        <v/>
      </c>
      <c r="O286" s="86" t="str">
        <f t="shared" si="135"/>
        <v/>
      </c>
      <c r="P286" s="87" t="str">
        <f t="shared" si="142"/>
        <v/>
      </c>
      <c r="Q286" s="203" t="str">
        <f>IF(A286="","",IFERROR(PMT(O286%/12,C286,-P286),""))</f>
        <v/>
      </c>
      <c r="R286" s="87" t="str">
        <f t="shared" si="117"/>
        <v/>
      </c>
      <c r="S286" s="196" t="str">
        <f t="shared" si="136"/>
        <v/>
      </c>
      <c r="T286" s="87" t="str">
        <f t="shared" si="137"/>
        <v/>
      </c>
      <c r="V286" s="196" t="str">
        <f t="shared" si="138"/>
        <v/>
      </c>
      <c r="W286" s="196" t="str">
        <f t="shared" si="143"/>
        <v/>
      </c>
    </row>
    <row r="287" spans="1:23" x14ac:dyDescent="0.2">
      <c r="A287" s="91" t="str">
        <f t="shared" si="139"/>
        <v/>
      </c>
      <c r="B287" s="84" t="str">
        <f t="shared" si="144"/>
        <v/>
      </c>
      <c r="C287" s="84" t="str">
        <f t="shared" si="140"/>
        <v/>
      </c>
      <c r="D287" s="85"/>
      <c r="E287" s="86" t="str">
        <f t="shared" si="130"/>
        <v/>
      </c>
      <c r="F287" s="86" t="str">
        <f t="shared" si="114"/>
        <v/>
      </c>
      <c r="G287" s="86" t="str">
        <f t="shared" si="115"/>
        <v/>
      </c>
      <c r="H287" s="87" t="str">
        <f t="shared" si="141"/>
        <v/>
      </c>
      <c r="I287" s="87" t="str">
        <f t="shared" si="131"/>
        <v/>
      </c>
      <c r="J287" s="87" t="str">
        <f t="shared" si="132"/>
        <v/>
      </c>
      <c r="K287" s="196" t="str">
        <f t="shared" si="133"/>
        <v/>
      </c>
      <c r="L287" s="87" t="str">
        <f t="shared" si="134"/>
        <v/>
      </c>
      <c r="N287" s="86" t="str">
        <f t="shared" si="135"/>
        <v/>
      </c>
      <c r="O287" s="86" t="str">
        <f t="shared" si="135"/>
        <v/>
      </c>
      <c r="P287" s="87" t="str">
        <f t="shared" si="142"/>
        <v/>
      </c>
      <c r="Q287" s="196" t="str">
        <f t="shared" si="129"/>
        <v/>
      </c>
      <c r="R287" s="87" t="str">
        <f t="shared" si="117"/>
        <v/>
      </c>
      <c r="S287" s="196" t="str">
        <f t="shared" si="136"/>
        <v/>
      </c>
      <c r="T287" s="87" t="str">
        <f t="shared" si="137"/>
        <v/>
      </c>
      <c r="V287" s="196" t="str">
        <f t="shared" si="138"/>
        <v/>
      </c>
      <c r="W287" s="196" t="str">
        <f t="shared" si="143"/>
        <v/>
      </c>
    </row>
    <row r="288" spans="1:23" x14ac:dyDescent="0.2">
      <c r="A288" s="91" t="str">
        <f t="shared" si="139"/>
        <v/>
      </c>
      <c r="B288" s="84" t="str">
        <f t="shared" si="144"/>
        <v/>
      </c>
      <c r="C288" s="84" t="str">
        <f t="shared" si="140"/>
        <v/>
      </c>
      <c r="D288" s="85"/>
      <c r="E288" s="86" t="str">
        <f t="shared" si="130"/>
        <v/>
      </c>
      <c r="F288" s="86" t="str">
        <f t="shared" si="114"/>
        <v/>
      </c>
      <c r="G288" s="86" t="str">
        <f t="shared" si="115"/>
        <v/>
      </c>
      <c r="H288" s="87" t="str">
        <f t="shared" si="141"/>
        <v/>
      </c>
      <c r="I288" s="87" t="str">
        <f t="shared" si="131"/>
        <v/>
      </c>
      <c r="J288" s="87" t="str">
        <f t="shared" si="132"/>
        <v/>
      </c>
      <c r="K288" s="196" t="str">
        <f t="shared" si="133"/>
        <v/>
      </c>
      <c r="L288" s="87" t="str">
        <f t="shared" si="134"/>
        <v/>
      </c>
      <c r="N288" s="86" t="str">
        <f t="shared" si="135"/>
        <v/>
      </c>
      <c r="O288" s="86" t="str">
        <f t="shared" si="135"/>
        <v/>
      </c>
      <c r="P288" s="87" t="str">
        <f t="shared" si="142"/>
        <v/>
      </c>
      <c r="Q288" s="196" t="str">
        <f t="shared" si="129"/>
        <v/>
      </c>
      <c r="R288" s="87" t="str">
        <f t="shared" si="117"/>
        <v/>
      </c>
      <c r="S288" s="196" t="str">
        <f t="shared" si="136"/>
        <v/>
      </c>
      <c r="T288" s="87" t="str">
        <f t="shared" si="137"/>
        <v/>
      </c>
      <c r="V288" s="196" t="str">
        <f t="shared" si="138"/>
        <v/>
      </c>
      <c r="W288" s="196" t="str">
        <f t="shared" si="143"/>
        <v/>
      </c>
    </row>
    <row r="289" spans="1:23" x14ac:dyDescent="0.2">
      <c r="A289" s="91" t="str">
        <f t="shared" si="139"/>
        <v/>
      </c>
      <c r="B289" s="84" t="str">
        <f t="shared" si="144"/>
        <v/>
      </c>
      <c r="C289" s="84" t="str">
        <f t="shared" si="140"/>
        <v/>
      </c>
      <c r="D289" s="85"/>
      <c r="E289" s="86" t="str">
        <f t="shared" si="130"/>
        <v/>
      </c>
      <c r="F289" s="86" t="str">
        <f t="shared" si="114"/>
        <v/>
      </c>
      <c r="G289" s="86" t="str">
        <f t="shared" si="115"/>
        <v/>
      </c>
      <c r="H289" s="87" t="str">
        <f t="shared" si="141"/>
        <v/>
      </c>
      <c r="I289" s="87" t="str">
        <f t="shared" si="131"/>
        <v/>
      </c>
      <c r="J289" s="87" t="str">
        <f t="shared" si="132"/>
        <v/>
      </c>
      <c r="K289" s="196" t="str">
        <f t="shared" si="133"/>
        <v/>
      </c>
      <c r="L289" s="87" t="str">
        <f t="shared" si="134"/>
        <v/>
      </c>
      <c r="N289" s="86" t="str">
        <f t="shared" si="135"/>
        <v/>
      </c>
      <c r="O289" s="86" t="str">
        <f t="shared" si="135"/>
        <v/>
      </c>
      <c r="P289" s="87" t="str">
        <f t="shared" si="142"/>
        <v/>
      </c>
      <c r="Q289" s="196" t="str">
        <f t="shared" si="129"/>
        <v/>
      </c>
      <c r="R289" s="87" t="str">
        <f t="shared" si="117"/>
        <v/>
      </c>
      <c r="S289" s="196" t="str">
        <f t="shared" si="136"/>
        <v/>
      </c>
      <c r="T289" s="87" t="str">
        <f t="shared" si="137"/>
        <v/>
      </c>
      <c r="V289" s="196" t="str">
        <f t="shared" si="138"/>
        <v/>
      </c>
      <c r="W289" s="196" t="str">
        <f t="shared" si="143"/>
        <v/>
      </c>
    </row>
    <row r="290" spans="1:23" x14ac:dyDescent="0.2">
      <c r="A290" s="91" t="str">
        <f t="shared" si="139"/>
        <v/>
      </c>
      <c r="B290" s="84" t="str">
        <f t="shared" si="144"/>
        <v/>
      </c>
      <c r="C290" s="84" t="str">
        <f t="shared" si="140"/>
        <v/>
      </c>
      <c r="D290" s="85"/>
      <c r="E290" s="86" t="str">
        <f t="shared" si="130"/>
        <v/>
      </c>
      <c r="F290" s="86" t="str">
        <f t="shared" si="114"/>
        <v/>
      </c>
      <c r="G290" s="86" t="str">
        <f t="shared" si="115"/>
        <v/>
      </c>
      <c r="H290" s="87" t="str">
        <f t="shared" si="141"/>
        <v/>
      </c>
      <c r="I290" s="87" t="str">
        <f t="shared" si="131"/>
        <v/>
      </c>
      <c r="J290" s="87" t="str">
        <f t="shared" si="132"/>
        <v/>
      </c>
      <c r="K290" s="196" t="str">
        <f t="shared" si="133"/>
        <v/>
      </c>
      <c r="L290" s="87" t="str">
        <f t="shared" si="134"/>
        <v/>
      </c>
      <c r="N290" s="86" t="str">
        <f t="shared" si="135"/>
        <v/>
      </c>
      <c r="O290" s="86" t="str">
        <f t="shared" si="135"/>
        <v/>
      </c>
      <c r="P290" s="87" t="str">
        <f t="shared" si="142"/>
        <v/>
      </c>
      <c r="Q290" s="196" t="str">
        <f t="shared" si="129"/>
        <v/>
      </c>
      <c r="R290" s="87" t="str">
        <f t="shared" si="117"/>
        <v/>
      </c>
      <c r="S290" s="196" t="str">
        <f t="shared" si="136"/>
        <v/>
      </c>
      <c r="T290" s="87" t="str">
        <f t="shared" si="137"/>
        <v/>
      </c>
      <c r="V290" s="196" t="str">
        <f t="shared" si="138"/>
        <v/>
      </c>
      <c r="W290" s="196" t="str">
        <f t="shared" si="143"/>
        <v/>
      </c>
    </row>
    <row r="291" spans="1:23" x14ac:dyDescent="0.2">
      <c r="A291" s="91" t="str">
        <f t="shared" si="139"/>
        <v/>
      </c>
      <c r="B291" s="84" t="str">
        <f t="shared" si="144"/>
        <v/>
      </c>
      <c r="C291" s="84" t="str">
        <f t="shared" si="140"/>
        <v/>
      </c>
      <c r="D291" s="85"/>
      <c r="E291" s="86" t="str">
        <f t="shared" si="130"/>
        <v/>
      </c>
      <c r="F291" s="86" t="str">
        <f t="shared" si="114"/>
        <v/>
      </c>
      <c r="G291" s="86" t="str">
        <f t="shared" si="115"/>
        <v/>
      </c>
      <c r="H291" s="87" t="str">
        <f t="shared" si="141"/>
        <v/>
      </c>
      <c r="I291" s="87" t="str">
        <f t="shared" si="131"/>
        <v/>
      </c>
      <c r="J291" s="87" t="str">
        <f t="shared" si="132"/>
        <v/>
      </c>
      <c r="K291" s="196" t="str">
        <f t="shared" si="133"/>
        <v/>
      </c>
      <c r="L291" s="87" t="str">
        <f t="shared" si="134"/>
        <v/>
      </c>
      <c r="N291" s="86" t="str">
        <f t="shared" si="135"/>
        <v/>
      </c>
      <c r="O291" s="86" t="str">
        <f t="shared" si="135"/>
        <v/>
      </c>
      <c r="P291" s="87" t="str">
        <f t="shared" si="142"/>
        <v/>
      </c>
      <c r="Q291" s="196" t="str">
        <f t="shared" si="129"/>
        <v/>
      </c>
      <c r="R291" s="87" t="str">
        <f t="shared" si="117"/>
        <v/>
      </c>
      <c r="S291" s="196" t="str">
        <f t="shared" si="136"/>
        <v/>
      </c>
      <c r="T291" s="87" t="str">
        <f t="shared" si="137"/>
        <v/>
      </c>
      <c r="V291" s="196" t="str">
        <f t="shared" si="138"/>
        <v/>
      </c>
      <c r="W291" s="196" t="str">
        <f t="shared" si="143"/>
        <v/>
      </c>
    </row>
    <row r="292" spans="1:23" x14ac:dyDescent="0.2">
      <c r="A292" s="91" t="str">
        <f t="shared" si="139"/>
        <v/>
      </c>
      <c r="B292" s="84" t="str">
        <f t="shared" si="144"/>
        <v/>
      </c>
      <c r="C292" s="84" t="str">
        <f t="shared" si="140"/>
        <v/>
      </c>
      <c r="D292" s="85"/>
      <c r="E292" s="194" t="str">
        <f>IF(A292="","",IF(C292="","",VLOOKUP(EDATE(A292,-B$15),euribor!A:B,2,0)))</f>
        <v/>
      </c>
      <c r="F292" s="86" t="str">
        <f t="shared" si="114"/>
        <v/>
      </c>
      <c r="G292" s="86" t="str">
        <f t="shared" si="115"/>
        <v/>
      </c>
      <c r="H292" s="87" t="str">
        <f t="shared" si="141"/>
        <v/>
      </c>
      <c r="I292" s="202" t="str">
        <f>IF(A292="","",IFERROR(PMT(G292%/12,C292,-H292),""))</f>
        <v/>
      </c>
      <c r="J292" s="87" t="str">
        <f t="shared" si="132"/>
        <v/>
      </c>
      <c r="K292" s="196" t="str">
        <f t="shared" si="133"/>
        <v/>
      </c>
      <c r="L292" s="87" t="str">
        <f t="shared" si="134"/>
        <v/>
      </c>
      <c r="N292" s="86" t="str">
        <f t="shared" si="135"/>
        <v/>
      </c>
      <c r="O292" s="86" t="str">
        <f t="shared" si="135"/>
        <v/>
      </c>
      <c r="P292" s="87" t="str">
        <f t="shared" si="142"/>
        <v/>
      </c>
      <c r="Q292" s="203" t="str">
        <f>IF(A292="","",IFERROR(PMT(O292%/12,C292,-P292),""))</f>
        <v/>
      </c>
      <c r="R292" s="87" t="str">
        <f t="shared" si="117"/>
        <v/>
      </c>
      <c r="S292" s="196" t="str">
        <f t="shared" si="136"/>
        <v/>
      </c>
      <c r="T292" s="87" t="str">
        <f t="shared" si="137"/>
        <v/>
      </c>
      <c r="V292" s="196" t="str">
        <f t="shared" si="138"/>
        <v/>
      </c>
      <c r="W292" s="196" t="str">
        <f t="shared" si="143"/>
        <v/>
      </c>
    </row>
    <row r="293" spans="1:23" x14ac:dyDescent="0.2">
      <c r="A293" s="91" t="str">
        <f t="shared" si="139"/>
        <v/>
      </c>
      <c r="B293" s="84" t="str">
        <f t="shared" si="144"/>
        <v/>
      </c>
      <c r="C293" s="84" t="str">
        <f t="shared" si="140"/>
        <v/>
      </c>
      <c r="D293" s="85"/>
      <c r="E293" s="86" t="str">
        <f>IF(A293="","",E292)</f>
        <v/>
      </c>
      <c r="F293" s="86" t="str">
        <f t="shared" si="114"/>
        <v/>
      </c>
      <c r="G293" s="86" t="str">
        <f t="shared" si="115"/>
        <v/>
      </c>
      <c r="H293" s="87" t="str">
        <f t="shared" si="141"/>
        <v/>
      </c>
      <c r="I293" s="87" t="str">
        <f>IF(A293="","",I292)</f>
        <v/>
      </c>
      <c r="J293" s="87" t="str">
        <f t="shared" si="132"/>
        <v/>
      </c>
      <c r="K293" s="196" t="str">
        <f t="shared" si="133"/>
        <v/>
      </c>
      <c r="L293" s="87" t="str">
        <f t="shared" si="134"/>
        <v/>
      </c>
      <c r="N293" s="86" t="str">
        <f t="shared" si="135"/>
        <v/>
      </c>
      <c r="O293" s="86" t="str">
        <f t="shared" si="135"/>
        <v/>
      </c>
      <c r="P293" s="87" t="str">
        <f t="shared" si="142"/>
        <v/>
      </c>
      <c r="Q293" s="196" t="str">
        <f t="shared" ref="Q293:Q303" si="145">IF(A293="","",Q292)</f>
        <v/>
      </c>
      <c r="R293" s="87" t="str">
        <f t="shared" si="117"/>
        <v/>
      </c>
      <c r="S293" s="196" t="str">
        <f t="shared" si="136"/>
        <v/>
      </c>
      <c r="T293" s="87" t="str">
        <f t="shared" si="137"/>
        <v/>
      </c>
      <c r="V293" s="196" t="str">
        <f t="shared" si="138"/>
        <v/>
      </c>
      <c r="W293" s="196" t="str">
        <f t="shared" si="143"/>
        <v/>
      </c>
    </row>
    <row r="294" spans="1:23" x14ac:dyDescent="0.2">
      <c r="A294" s="91" t="str">
        <f t="shared" si="139"/>
        <v/>
      </c>
      <c r="B294" s="84" t="str">
        <f t="shared" si="144"/>
        <v/>
      </c>
      <c r="C294" s="84" t="str">
        <f t="shared" si="140"/>
        <v/>
      </c>
      <c r="D294" s="85"/>
      <c r="E294" s="86" t="str">
        <f t="shared" ref="E294:E303" si="146">IF(A294="","",E293)</f>
        <v/>
      </c>
      <c r="F294" s="86" t="str">
        <f t="shared" si="114"/>
        <v/>
      </c>
      <c r="G294" s="86" t="str">
        <f t="shared" si="115"/>
        <v/>
      </c>
      <c r="H294" s="87" t="str">
        <f t="shared" si="141"/>
        <v/>
      </c>
      <c r="I294" s="87" t="str">
        <f t="shared" ref="I294:I303" si="147">IF(A294="","",I293)</f>
        <v/>
      </c>
      <c r="J294" s="87" t="str">
        <f t="shared" si="132"/>
        <v/>
      </c>
      <c r="K294" s="196" t="str">
        <f t="shared" si="133"/>
        <v/>
      </c>
      <c r="L294" s="87" t="str">
        <f t="shared" si="134"/>
        <v/>
      </c>
      <c r="N294" s="86" t="str">
        <f t="shared" si="135"/>
        <v/>
      </c>
      <c r="O294" s="86" t="str">
        <f t="shared" si="135"/>
        <v/>
      </c>
      <c r="P294" s="87" t="str">
        <f t="shared" si="142"/>
        <v/>
      </c>
      <c r="Q294" s="196" t="str">
        <f t="shared" si="145"/>
        <v/>
      </c>
      <c r="R294" s="87" t="str">
        <f t="shared" si="117"/>
        <v/>
      </c>
      <c r="S294" s="196" t="str">
        <f t="shared" si="136"/>
        <v/>
      </c>
      <c r="T294" s="87" t="str">
        <f t="shared" si="137"/>
        <v/>
      </c>
      <c r="V294" s="196" t="str">
        <f t="shared" si="138"/>
        <v/>
      </c>
      <c r="W294" s="196" t="str">
        <f t="shared" si="143"/>
        <v/>
      </c>
    </row>
    <row r="295" spans="1:23" x14ac:dyDescent="0.2">
      <c r="A295" s="91" t="str">
        <f t="shared" si="139"/>
        <v/>
      </c>
      <c r="B295" s="84" t="str">
        <f t="shared" si="144"/>
        <v/>
      </c>
      <c r="C295" s="84" t="str">
        <f t="shared" si="140"/>
        <v/>
      </c>
      <c r="D295" s="85"/>
      <c r="E295" s="86" t="str">
        <f t="shared" si="146"/>
        <v/>
      </c>
      <c r="F295" s="86" t="str">
        <f t="shared" si="114"/>
        <v/>
      </c>
      <c r="G295" s="86" t="str">
        <f t="shared" si="115"/>
        <v/>
      </c>
      <c r="H295" s="87" t="str">
        <f t="shared" si="141"/>
        <v/>
      </c>
      <c r="I295" s="87" t="str">
        <f t="shared" si="147"/>
        <v/>
      </c>
      <c r="J295" s="87" t="str">
        <f t="shared" si="132"/>
        <v/>
      </c>
      <c r="K295" s="196" t="str">
        <f t="shared" si="133"/>
        <v/>
      </c>
      <c r="L295" s="87" t="str">
        <f t="shared" si="134"/>
        <v/>
      </c>
      <c r="N295" s="86" t="str">
        <f t="shared" si="135"/>
        <v/>
      </c>
      <c r="O295" s="86" t="str">
        <f t="shared" si="135"/>
        <v/>
      </c>
      <c r="P295" s="87" t="str">
        <f t="shared" si="142"/>
        <v/>
      </c>
      <c r="Q295" s="196" t="str">
        <f t="shared" si="145"/>
        <v/>
      </c>
      <c r="R295" s="87" t="str">
        <f t="shared" si="117"/>
        <v/>
      </c>
      <c r="S295" s="196" t="str">
        <f t="shared" si="136"/>
        <v/>
      </c>
      <c r="T295" s="87" t="str">
        <f t="shared" si="137"/>
        <v/>
      </c>
      <c r="V295" s="196" t="str">
        <f t="shared" si="138"/>
        <v/>
      </c>
      <c r="W295" s="196" t="str">
        <f t="shared" si="143"/>
        <v/>
      </c>
    </row>
    <row r="296" spans="1:23" x14ac:dyDescent="0.2">
      <c r="A296" s="91" t="str">
        <f t="shared" si="139"/>
        <v/>
      </c>
      <c r="B296" s="84" t="str">
        <f t="shared" si="144"/>
        <v/>
      </c>
      <c r="C296" s="84" t="str">
        <f t="shared" si="140"/>
        <v/>
      </c>
      <c r="D296" s="85"/>
      <c r="E296" s="86" t="str">
        <f t="shared" si="146"/>
        <v/>
      </c>
      <c r="F296" s="86" t="str">
        <f t="shared" ref="F296:F359" si="148">IF(E296=0,"",IFERROR(E296+B$12,""))</f>
        <v/>
      </c>
      <c r="G296" s="86" t="str">
        <f t="shared" ref="G296:G359" si="149">IF(F296&lt;=B$16,B$16,F296)</f>
        <v/>
      </c>
      <c r="H296" s="87" t="str">
        <f t="shared" si="141"/>
        <v/>
      </c>
      <c r="I296" s="87" t="str">
        <f t="shared" si="147"/>
        <v/>
      </c>
      <c r="J296" s="87" t="str">
        <f t="shared" si="132"/>
        <v/>
      </c>
      <c r="K296" s="196" t="str">
        <f t="shared" si="133"/>
        <v/>
      </c>
      <c r="L296" s="87" t="str">
        <f t="shared" si="134"/>
        <v/>
      </c>
      <c r="N296" s="86" t="str">
        <f t="shared" si="135"/>
        <v/>
      </c>
      <c r="O296" s="86" t="str">
        <f t="shared" si="135"/>
        <v/>
      </c>
      <c r="P296" s="87" t="str">
        <f t="shared" si="142"/>
        <v/>
      </c>
      <c r="Q296" s="196" t="str">
        <f t="shared" si="145"/>
        <v/>
      </c>
      <c r="R296" s="87" t="str">
        <f t="shared" si="117"/>
        <v/>
      </c>
      <c r="S296" s="196" t="str">
        <f t="shared" si="136"/>
        <v/>
      </c>
      <c r="T296" s="87" t="str">
        <f t="shared" si="137"/>
        <v/>
      </c>
      <c r="V296" s="196" t="str">
        <f t="shared" si="138"/>
        <v/>
      </c>
      <c r="W296" s="196" t="str">
        <f t="shared" si="143"/>
        <v/>
      </c>
    </row>
    <row r="297" spans="1:23" x14ac:dyDescent="0.2">
      <c r="A297" s="91" t="str">
        <f t="shared" si="139"/>
        <v/>
      </c>
      <c r="B297" s="84" t="str">
        <f t="shared" si="144"/>
        <v/>
      </c>
      <c r="C297" s="84" t="str">
        <f t="shared" si="140"/>
        <v/>
      </c>
      <c r="D297" s="85"/>
      <c r="E297" s="86" t="str">
        <f t="shared" si="146"/>
        <v/>
      </c>
      <c r="F297" s="86" t="str">
        <f t="shared" si="148"/>
        <v/>
      </c>
      <c r="G297" s="86" t="str">
        <f t="shared" si="149"/>
        <v/>
      </c>
      <c r="H297" s="87" t="str">
        <f t="shared" si="141"/>
        <v/>
      </c>
      <c r="I297" s="87" t="str">
        <f t="shared" si="147"/>
        <v/>
      </c>
      <c r="J297" s="87" t="str">
        <f t="shared" si="132"/>
        <v/>
      </c>
      <c r="K297" s="196" t="str">
        <f t="shared" si="133"/>
        <v/>
      </c>
      <c r="L297" s="87" t="str">
        <f t="shared" si="134"/>
        <v/>
      </c>
      <c r="N297" s="86" t="str">
        <f t="shared" si="135"/>
        <v/>
      </c>
      <c r="O297" s="86" t="str">
        <f t="shared" si="135"/>
        <v/>
      </c>
      <c r="P297" s="87" t="str">
        <f t="shared" si="142"/>
        <v/>
      </c>
      <c r="Q297" s="196" t="str">
        <f t="shared" si="145"/>
        <v/>
      </c>
      <c r="R297" s="87" t="str">
        <f t="shared" ref="R297:R360" si="150">IFERROR(P297*O297%/12,"")</f>
        <v/>
      </c>
      <c r="S297" s="196" t="str">
        <f t="shared" si="136"/>
        <v/>
      </c>
      <c r="T297" s="87" t="str">
        <f t="shared" si="137"/>
        <v/>
      </c>
      <c r="V297" s="196" t="str">
        <f t="shared" si="138"/>
        <v/>
      </c>
      <c r="W297" s="196" t="str">
        <f t="shared" si="143"/>
        <v/>
      </c>
    </row>
    <row r="298" spans="1:23" x14ac:dyDescent="0.2">
      <c r="A298" s="91" t="str">
        <f t="shared" si="139"/>
        <v/>
      </c>
      <c r="B298" s="84" t="str">
        <f t="shared" si="144"/>
        <v/>
      </c>
      <c r="C298" s="84" t="str">
        <f t="shared" si="140"/>
        <v/>
      </c>
      <c r="D298" s="85"/>
      <c r="E298" s="198" t="str">
        <f>IF($B$17=12,E297,IF(A298="","",IF(C298="","",VLOOKUP(EDATE(A298,-B$15),euribor!A:B,2,0))))</f>
        <v/>
      </c>
      <c r="F298" s="86" t="str">
        <f t="shared" si="148"/>
        <v/>
      </c>
      <c r="G298" s="86" t="str">
        <f t="shared" si="149"/>
        <v/>
      </c>
      <c r="H298" s="87" t="str">
        <f t="shared" si="141"/>
        <v/>
      </c>
      <c r="I298" s="202" t="str">
        <f>IF(A298="","",IFERROR(PMT(G298%/12,C298,-H298),""))</f>
        <v/>
      </c>
      <c r="J298" s="87" t="str">
        <f t="shared" si="132"/>
        <v/>
      </c>
      <c r="K298" s="196" t="str">
        <f t="shared" si="133"/>
        <v/>
      </c>
      <c r="L298" s="87" t="str">
        <f t="shared" si="134"/>
        <v/>
      </c>
      <c r="N298" s="86" t="str">
        <f t="shared" si="135"/>
        <v/>
      </c>
      <c r="O298" s="86" t="str">
        <f t="shared" si="135"/>
        <v/>
      </c>
      <c r="P298" s="87" t="str">
        <f t="shared" si="142"/>
        <v/>
      </c>
      <c r="Q298" s="203" t="str">
        <f>IF(A298="","",IFERROR(PMT(O298%/12,C298,-P298),""))</f>
        <v/>
      </c>
      <c r="R298" s="87" t="str">
        <f t="shared" si="150"/>
        <v/>
      </c>
      <c r="S298" s="196" t="str">
        <f t="shared" si="136"/>
        <v/>
      </c>
      <c r="T298" s="87" t="str">
        <f t="shared" si="137"/>
        <v/>
      </c>
      <c r="V298" s="196" t="str">
        <f t="shared" si="138"/>
        <v/>
      </c>
      <c r="W298" s="196" t="str">
        <f t="shared" si="143"/>
        <v/>
      </c>
    </row>
    <row r="299" spans="1:23" x14ac:dyDescent="0.2">
      <c r="A299" s="91" t="str">
        <f t="shared" si="139"/>
        <v/>
      </c>
      <c r="B299" s="84" t="str">
        <f t="shared" si="144"/>
        <v/>
      </c>
      <c r="C299" s="84" t="str">
        <f t="shared" si="140"/>
        <v/>
      </c>
      <c r="D299" s="85"/>
      <c r="E299" s="86" t="str">
        <f t="shared" si="146"/>
        <v/>
      </c>
      <c r="F299" s="86" t="str">
        <f t="shared" si="148"/>
        <v/>
      </c>
      <c r="G299" s="86" t="str">
        <f t="shared" si="149"/>
        <v/>
      </c>
      <c r="H299" s="87" t="str">
        <f t="shared" si="141"/>
        <v/>
      </c>
      <c r="I299" s="87" t="str">
        <f t="shared" si="147"/>
        <v/>
      </c>
      <c r="J299" s="87" t="str">
        <f t="shared" si="132"/>
        <v/>
      </c>
      <c r="K299" s="196" t="str">
        <f t="shared" si="133"/>
        <v/>
      </c>
      <c r="L299" s="87" t="str">
        <f t="shared" si="134"/>
        <v/>
      </c>
      <c r="N299" s="86" t="str">
        <f t="shared" si="135"/>
        <v/>
      </c>
      <c r="O299" s="86" t="str">
        <f t="shared" si="135"/>
        <v/>
      </c>
      <c r="P299" s="87" t="str">
        <f t="shared" si="142"/>
        <v/>
      </c>
      <c r="Q299" s="196" t="str">
        <f t="shared" si="145"/>
        <v/>
      </c>
      <c r="R299" s="87" t="str">
        <f t="shared" si="150"/>
        <v/>
      </c>
      <c r="S299" s="196" t="str">
        <f t="shared" si="136"/>
        <v/>
      </c>
      <c r="T299" s="87" t="str">
        <f t="shared" si="137"/>
        <v/>
      </c>
      <c r="V299" s="196" t="str">
        <f t="shared" si="138"/>
        <v/>
      </c>
      <c r="W299" s="196" t="str">
        <f t="shared" si="143"/>
        <v/>
      </c>
    </row>
    <row r="300" spans="1:23" x14ac:dyDescent="0.2">
      <c r="A300" s="91" t="str">
        <f t="shared" si="139"/>
        <v/>
      </c>
      <c r="B300" s="84" t="str">
        <f t="shared" si="144"/>
        <v/>
      </c>
      <c r="C300" s="84" t="str">
        <f t="shared" si="140"/>
        <v/>
      </c>
      <c r="D300" s="85"/>
      <c r="E300" s="86" t="str">
        <f t="shared" si="146"/>
        <v/>
      </c>
      <c r="F300" s="86" t="str">
        <f t="shared" si="148"/>
        <v/>
      </c>
      <c r="G300" s="86" t="str">
        <f t="shared" si="149"/>
        <v/>
      </c>
      <c r="H300" s="87" t="str">
        <f t="shared" si="141"/>
        <v/>
      </c>
      <c r="I300" s="87" t="str">
        <f t="shared" si="147"/>
        <v/>
      </c>
      <c r="J300" s="87" t="str">
        <f t="shared" si="132"/>
        <v/>
      </c>
      <c r="K300" s="196" t="str">
        <f t="shared" si="133"/>
        <v/>
      </c>
      <c r="L300" s="87" t="str">
        <f t="shared" si="134"/>
        <v/>
      </c>
      <c r="N300" s="86" t="str">
        <f t="shared" si="135"/>
        <v/>
      </c>
      <c r="O300" s="86" t="str">
        <f t="shared" si="135"/>
        <v/>
      </c>
      <c r="P300" s="87" t="str">
        <f t="shared" si="142"/>
        <v/>
      </c>
      <c r="Q300" s="196" t="str">
        <f t="shared" si="145"/>
        <v/>
      </c>
      <c r="R300" s="87" t="str">
        <f t="shared" si="150"/>
        <v/>
      </c>
      <c r="S300" s="196" t="str">
        <f t="shared" si="136"/>
        <v/>
      </c>
      <c r="T300" s="87" t="str">
        <f t="shared" si="137"/>
        <v/>
      </c>
      <c r="V300" s="196" t="str">
        <f t="shared" si="138"/>
        <v/>
      </c>
      <c r="W300" s="196" t="str">
        <f t="shared" si="143"/>
        <v/>
      </c>
    </row>
    <row r="301" spans="1:23" x14ac:dyDescent="0.2">
      <c r="A301" s="91" t="str">
        <f t="shared" si="139"/>
        <v/>
      </c>
      <c r="B301" s="84" t="str">
        <f t="shared" si="144"/>
        <v/>
      </c>
      <c r="C301" s="84" t="str">
        <f t="shared" si="140"/>
        <v/>
      </c>
      <c r="D301" s="85"/>
      <c r="E301" s="86" t="str">
        <f t="shared" si="146"/>
        <v/>
      </c>
      <c r="F301" s="86" t="str">
        <f t="shared" si="148"/>
        <v/>
      </c>
      <c r="G301" s="86" t="str">
        <f t="shared" si="149"/>
        <v/>
      </c>
      <c r="H301" s="87" t="str">
        <f t="shared" si="141"/>
        <v/>
      </c>
      <c r="I301" s="87" t="str">
        <f t="shared" si="147"/>
        <v/>
      </c>
      <c r="J301" s="87" t="str">
        <f t="shared" si="132"/>
        <v/>
      </c>
      <c r="K301" s="196" t="str">
        <f t="shared" si="133"/>
        <v/>
      </c>
      <c r="L301" s="87" t="str">
        <f t="shared" si="134"/>
        <v/>
      </c>
      <c r="N301" s="86" t="str">
        <f t="shared" si="135"/>
        <v/>
      </c>
      <c r="O301" s="86" t="str">
        <f t="shared" si="135"/>
        <v/>
      </c>
      <c r="P301" s="87" t="str">
        <f t="shared" si="142"/>
        <v/>
      </c>
      <c r="Q301" s="196" t="str">
        <f t="shared" si="145"/>
        <v/>
      </c>
      <c r="R301" s="87" t="str">
        <f t="shared" si="150"/>
        <v/>
      </c>
      <c r="S301" s="196" t="str">
        <f t="shared" si="136"/>
        <v/>
      </c>
      <c r="T301" s="87" t="str">
        <f t="shared" si="137"/>
        <v/>
      </c>
      <c r="V301" s="196" t="str">
        <f t="shared" si="138"/>
        <v/>
      </c>
      <c r="W301" s="196" t="str">
        <f t="shared" si="143"/>
        <v/>
      </c>
    </row>
    <row r="302" spans="1:23" x14ac:dyDescent="0.2">
      <c r="A302" s="91" t="str">
        <f t="shared" si="139"/>
        <v/>
      </c>
      <c r="B302" s="84" t="str">
        <f t="shared" si="144"/>
        <v/>
      </c>
      <c r="C302" s="84" t="str">
        <f t="shared" si="140"/>
        <v/>
      </c>
      <c r="D302" s="85"/>
      <c r="E302" s="86" t="str">
        <f t="shared" si="146"/>
        <v/>
      </c>
      <c r="F302" s="86" t="str">
        <f t="shared" si="148"/>
        <v/>
      </c>
      <c r="G302" s="86" t="str">
        <f t="shared" si="149"/>
        <v/>
      </c>
      <c r="H302" s="87" t="str">
        <f t="shared" si="141"/>
        <v/>
      </c>
      <c r="I302" s="87" t="str">
        <f t="shared" si="147"/>
        <v/>
      </c>
      <c r="J302" s="87" t="str">
        <f t="shared" si="132"/>
        <v/>
      </c>
      <c r="K302" s="196" t="str">
        <f t="shared" si="133"/>
        <v/>
      </c>
      <c r="L302" s="87" t="str">
        <f t="shared" si="134"/>
        <v/>
      </c>
      <c r="N302" s="86" t="str">
        <f t="shared" si="135"/>
        <v/>
      </c>
      <c r="O302" s="86" t="str">
        <f t="shared" si="135"/>
        <v/>
      </c>
      <c r="P302" s="87" t="str">
        <f t="shared" si="142"/>
        <v/>
      </c>
      <c r="Q302" s="196" t="str">
        <f t="shared" si="145"/>
        <v/>
      </c>
      <c r="R302" s="87" t="str">
        <f t="shared" si="150"/>
        <v/>
      </c>
      <c r="S302" s="196" t="str">
        <f t="shared" si="136"/>
        <v/>
      </c>
      <c r="T302" s="87" t="str">
        <f t="shared" si="137"/>
        <v/>
      </c>
      <c r="V302" s="196" t="str">
        <f t="shared" si="138"/>
        <v/>
      </c>
      <c r="W302" s="196" t="str">
        <f t="shared" si="143"/>
        <v/>
      </c>
    </row>
    <row r="303" spans="1:23" x14ac:dyDescent="0.2">
      <c r="A303" s="91" t="str">
        <f t="shared" si="139"/>
        <v/>
      </c>
      <c r="B303" s="84" t="str">
        <f t="shared" si="144"/>
        <v/>
      </c>
      <c r="C303" s="84" t="str">
        <f t="shared" si="140"/>
        <v/>
      </c>
      <c r="D303" s="85"/>
      <c r="E303" s="86" t="str">
        <f t="shared" si="146"/>
        <v/>
      </c>
      <c r="F303" s="86" t="str">
        <f t="shared" si="148"/>
        <v/>
      </c>
      <c r="G303" s="86" t="str">
        <f t="shared" si="149"/>
        <v/>
      </c>
      <c r="H303" s="87" t="str">
        <f t="shared" si="141"/>
        <v/>
      </c>
      <c r="I303" s="87" t="str">
        <f t="shared" si="147"/>
        <v/>
      </c>
      <c r="J303" s="87" t="str">
        <f t="shared" si="132"/>
        <v/>
      </c>
      <c r="K303" s="196" t="str">
        <f t="shared" si="133"/>
        <v/>
      </c>
      <c r="L303" s="87" t="str">
        <f t="shared" si="134"/>
        <v/>
      </c>
      <c r="N303" s="86" t="str">
        <f t="shared" si="135"/>
        <v/>
      </c>
      <c r="O303" s="86" t="str">
        <f t="shared" si="135"/>
        <v/>
      </c>
      <c r="P303" s="87" t="str">
        <f t="shared" si="142"/>
        <v/>
      </c>
      <c r="Q303" s="196" t="str">
        <f t="shared" si="145"/>
        <v/>
      </c>
      <c r="R303" s="87" t="str">
        <f t="shared" si="150"/>
        <v/>
      </c>
      <c r="S303" s="196" t="str">
        <f t="shared" si="136"/>
        <v/>
      </c>
      <c r="T303" s="87" t="str">
        <f t="shared" si="137"/>
        <v/>
      </c>
      <c r="V303" s="196" t="str">
        <f t="shared" si="138"/>
        <v/>
      </c>
      <c r="W303" s="196" t="str">
        <f t="shared" si="143"/>
        <v/>
      </c>
    </row>
    <row r="304" spans="1:23" x14ac:dyDescent="0.2">
      <c r="A304" s="91" t="str">
        <f t="shared" si="139"/>
        <v/>
      </c>
      <c r="B304" s="84" t="str">
        <f t="shared" si="144"/>
        <v/>
      </c>
      <c r="C304" s="84" t="str">
        <f t="shared" si="140"/>
        <v/>
      </c>
      <c r="D304" s="85"/>
      <c r="E304" s="194" t="str">
        <f>IF(A304="","",IF(C304="","",VLOOKUP(EDATE(A304,-B$15),euribor!A:B,2,0)))</f>
        <v/>
      </c>
      <c r="F304" s="86" t="str">
        <f t="shared" si="148"/>
        <v/>
      </c>
      <c r="G304" s="86" t="str">
        <f t="shared" si="149"/>
        <v/>
      </c>
      <c r="H304" s="87" t="str">
        <f t="shared" si="141"/>
        <v/>
      </c>
      <c r="I304" s="202" t="str">
        <f>IF(A304="","",IFERROR(PMT(G304%/12,C304,-H304),""))</f>
        <v/>
      </c>
      <c r="J304" s="87" t="str">
        <f t="shared" si="132"/>
        <v/>
      </c>
      <c r="K304" s="196" t="str">
        <f t="shared" si="133"/>
        <v/>
      </c>
      <c r="L304" s="87" t="str">
        <f t="shared" si="134"/>
        <v/>
      </c>
      <c r="N304" s="86" t="str">
        <f t="shared" si="135"/>
        <v/>
      </c>
      <c r="O304" s="86" t="str">
        <f t="shared" si="135"/>
        <v/>
      </c>
      <c r="P304" s="87" t="str">
        <f t="shared" si="142"/>
        <v/>
      </c>
      <c r="Q304" s="203" t="str">
        <f>IF(A304="","",IFERROR(PMT(O304%/12,C304,-P304),""))</f>
        <v/>
      </c>
      <c r="R304" s="87" t="str">
        <f t="shared" si="150"/>
        <v/>
      </c>
      <c r="S304" s="196" t="str">
        <f t="shared" si="136"/>
        <v/>
      </c>
      <c r="T304" s="87" t="str">
        <f t="shared" si="137"/>
        <v/>
      </c>
      <c r="V304" s="196" t="str">
        <f t="shared" si="138"/>
        <v/>
      </c>
      <c r="W304" s="196" t="str">
        <f t="shared" si="143"/>
        <v/>
      </c>
    </row>
    <row r="305" spans="1:23" x14ac:dyDescent="0.2">
      <c r="A305" s="91" t="str">
        <f t="shared" si="139"/>
        <v/>
      </c>
      <c r="B305" s="84" t="str">
        <f t="shared" si="144"/>
        <v/>
      </c>
      <c r="C305" s="84" t="str">
        <f t="shared" si="140"/>
        <v/>
      </c>
      <c r="D305" s="85"/>
      <c r="E305" s="86" t="str">
        <f>IF(A305="","",E304)</f>
        <v/>
      </c>
      <c r="F305" s="86" t="str">
        <f t="shared" si="148"/>
        <v/>
      </c>
      <c r="G305" s="86" t="str">
        <f t="shared" si="149"/>
        <v/>
      </c>
      <c r="H305" s="87" t="str">
        <f t="shared" si="141"/>
        <v/>
      </c>
      <c r="I305" s="87" t="str">
        <f>IF(A305="","",I304)</f>
        <v/>
      </c>
      <c r="J305" s="87" t="str">
        <f t="shared" si="132"/>
        <v/>
      </c>
      <c r="K305" s="196" t="str">
        <f t="shared" si="133"/>
        <v/>
      </c>
      <c r="L305" s="87" t="str">
        <f t="shared" si="134"/>
        <v/>
      </c>
      <c r="N305" s="86" t="str">
        <f t="shared" si="135"/>
        <v/>
      </c>
      <c r="O305" s="86" t="str">
        <f t="shared" si="135"/>
        <v/>
      </c>
      <c r="P305" s="87" t="str">
        <f t="shared" si="142"/>
        <v/>
      </c>
      <c r="Q305" s="196" t="str">
        <f t="shared" ref="Q305:Q315" si="151">IF(A305="","",Q304)</f>
        <v/>
      </c>
      <c r="R305" s="87" t="str">
        <f t="shared" si="150"/>
        <v/>
      </c>
      <c r="S305" s="196" t="str">
        <f t="shared" si="136"/>
        <v/>
      </c>
      <c r="T305" s="87" t="str">
        <f t="shared" si="137"/>
        <v/>
      </c>
      <c r="V305" s="196" t="str">
        <f t="shared" si="138"/>
        <v/>
      </c>
      <c r="W305" s="196" t="str">
        <f t="shared" si="143"/>
        <v/>
      </c>
    </row>
    <row r="306" spans="1:23" x14ac:dyDescent="0.2">
      <c r="A306" s="91" t="str">
        <f t="shared" si="139"/>
        <v/>
      </c>
      <c r="B306" s="84" t="str">
        <f t="shared" si="144"/>
        <v/>
      </c>
      <c r="C306" s="84" t="str">
        <f t="shared" si="140"/>
        <v/>
      </c>
      <c r="D306" s="85"/>
      <c r="E306" s="86" t="str">
        <f t="shared" ref="E306:E315" si="152">IF(A306="","",E305)</f>
        <v/>
      </c>
      <c r="F306" s="86" t="str">
        <f t="shared" si="148"/>
        <v/>
      </c>
      <c r="G306" s="86" t="str">
        <f t="shared" si="149"/>
        <v/>
      </c>
      <c r="H306" s="87" t="str">
        <f t="shared" si="141"/>
        <v/>
      </c>
      <c r="I306" s="87" t="str">
        <f t="shared" ref="I306:I315" si="153">IF(A306="","",I305)</f>
        <v/>
      </c>
      <c r="J306" s="87" t="str">
        <f t="shared" si="132"/>
        <v/>
      </c>
      <c r="K306" s="196" t="str">
        <f t="shared" si="133"/>
        <v/>
      </c>
      <c r="L306" s="87" t="str">
        <f t="shared" si="134"/>
        <v/>
      </c>
      <c r="N306" s="86" t="str">
        <f t="shared" si="135"/>
        <v/>
      </c>
      <c r="O306" s="86" t="str">
        <f t="shared" si="135"/>
        <v/>
      </c>
      <c r="P306" s="87" t="str">
        <f t="shared" si="142"/>
        <v/>
      </c>
      <c r="Q306" s="196" t="str">
        <f t="shared" si="151"/>
        <v/>
      </c>
      <c r="R306" s="87" t="str">
        <f t="shared" si="150"/>
        <v/>
      </c>
      <c r="S306" s="196" t="str">
        <f t="shared" si="136"/>
        <v/>
      </c>
      <c r="T306" s="87" t="str">
        <f t="shared" si="137"/>
        <v/>
      </c>
      <c r="V306" s="196" t="str">
        <f t="shared" si="138"/>
        <v/>
      </c>
      <c r="W306" s="196" t="str">
        <f t="shared" si="143"/>
        <v/>
      </c>
    </row>
    <row r="307" spans="1:23" x14ac:dyDescent="0.2">
      <c r="A307" s="91" t="str">
        <f t="shared" si="139"/>
        <v/>
      </c>
      <c r="B307" s="84" t="str">
        <f t="shared" si="144"/>
        <v/>
      </c>
      <c r="C307" s="84" t="str">
        <f t="shared" si="140"/>
        <v/>
      </c>
      <c r="D307" s="85"/>
      <c r="E307" s="86" t="str">
        <f t="shared" si="152"/>
        <v/>
      </c>
      <c r="F307" s="86" t="str">
        <f t="shared" si="148"/>
        <v/>
      </c>
      <c r="G307" s="86" t="str">
        <f t="shared" si="149"/>
        <v/>
      </c>
      <c r="H307" s="87" t="str">
        <f t="shared" si="141"/>
        <v/>
      </c>
      <c r="I307" s="87" t="str">
        <f t="shared" si="153"/>
        <v/>
      </c>
      <c r="J307" s="87" t="str">
        <f t="shared" si="132"/>
        <v/>
      </c>
      <c r="K307" s="196" t="str">
        <f t="shared" si="133"/>
        <v/>
      </c>
      <c r="L307" s="87" t="str">
        <f t="shared" si="134"/>
        <v/>
      </c>
      <c r="N307" s="86" t="str">
        <f t="shared" si="135"/>
        <v/>
      </c>
      <c r="O307" s="86" t="str">
        <f t="shared" si="135"/>
        <v/>
      </c>
      <c r="P307" s="87" t="str">
        <f t="shared" si="142"/>
        <v/>
      </c>
      <c r="Q307" s="196" t="str">
        <f t="shared" si="151"/>
        <v/>
      </c>
      <c r="R307" s="87" t="str">
        <f t="shared" si="150"/>
        <v/>
      </c>
      <c r="S307" s="196" t="str">
        <f t="shared" si="136"/>
        <v/>
      </c>
      <c r="T307" s="87" t="str">
        <f t="shared" si="137"/>
        <v/>
      </c>
      <c r="V307" s="196" t="str">
        <f t="shared" si="138"/>
        <v/>
      </c>
      <c r="W307" s="196" t="str">
        <f t="shared" si="143"/>
        <v/>
      </c>
    </row>
    <row r="308" spans="1:23" x14ac:dyDescent="0.2">
      <c r="A308" s="91" t="str">
        <f t="shared" si="139"/>
        <v/>
      </c>
      <c r="B308" s="84" t="str">
        <f t="shared" si="144"/>
        <v/>
      </c>
      <c r="C308" s="84" t="str">
        <f t="shared" si="140"/>
        <v/>
      </c>
      <c r="D308" s="85"/>
      <c r="E308" s="86" t="str">
        <f t="shared" si="152"/>
        <v/>
      </c>
      <c r="F308" s="86" t="str">
        <f t="shared" si="148"/>
        <v/>
      </c>
      <c r="G308" s="86" t="str">
        <f t="shared" si="149"/>
        <v/>
      </c>
      <c r="H308" s="87" t="str">
        <f t="shared" si="141"/>
        <v/>
      </c>
      <c r="I308" s="87" t="str">
        <f t="shared" si="153"/>
        <v/>
      </c>
      <c r="J308" s="87" t="str">
        <f t="shared" si="132"/>
        <v/>
      </c>
      <c r="K308" s="196" t="str">
        <f t="shared" si="133"/>
        <v/>
      </c>
      <c r="L308" s="87" t="str">
        <f t="shared" si="134"/>
        <v/>
      </c>
      <c r="N308" s="86" t="str">
        <f t="shared" si="135"/>
        <v/>
      </c>
      <c r="O308" s="86" t="str">
        <f t="shared" si="135"/>
        <v/>
      </c>
      <c r="P308" s="87" t="str">
        <f t="shared" si="142"/>
        <v/>
      </c>
      <c r="Q308" s="196" t="str">
        <f t="shared" si="151"/>
        <v/>
      </c>
      <c r="R308" s="87" t="str">
        <f t="shared" si="150"/>
        <v/>
      </c>
      <c r="S308" s="196" t="str">
        <f t="shared" si="136"/>
        <v/>
      </c>
      <c r="T308" s="87" t="str">
        <f t="shared" si="137"/>
        <v/>
      </c>
      <c r="V308" s="196" t="str">
        <f t="shared" si="138"/>
        <v/>
      </c>
      <c r="W308" s="196" t="str">
        <f t="shared" si="143"/>
        <v/>
      </c>
    </row>
    <row r="309" spans="1:23" x14ac:dyDescent="0.2">
      <c r="A309" s="91" t="str">
        <f t="shared" si="139"/>
        <v/>
      </c>
      <c r="B309" s="84" t="str">
        <f t="shared" si="144"/>
        <v/>
      </c>
      <c r="C309" s="84" t="str">
        <f t="shared" si="140"/>
        <v/>
      </c>
      <c r="D309" s="85"/>
      <c r="E309" s="86" t="str">
        <f t="shared" si="152"/>
        <v/>
      </c>
      <c r="F309" s="86" t="str">
        <f t="shared" si="148"/>
        <v/>
      </c>
      <c r="G309" s="86" t="str">
        <f t="shared" si="149"/>
        <v/>
      </c>
      <c r="H309" s="87" t="str">
        <f t="shared" si="141"/>
        <v/>
      </c>
      <c r="I309" s="87" t="str">
        <f t="shared" si="153"/>
        <v/>
      </c>
      <c r="J309" s="87" t="str">
        <f t="shared" si="132"/>
        <v/>
      </c>
      <c r="K309" s="196" t="str">
        <f t="shared" si="133"/>
        <v/>
      </c>
      <c r="L309" s="87" t="str">
        <f t="shared" si="134"/>
        <v/>
      </c>
      <c r="N309" s="86" t="str">
        <f t="shared" si="135"/>
        <v/>
      </c>
      <c r="O309" s="86" t="str">
        <f t="shared" si="135"/>
        <v/>
      </c>
      <c r="P309" s="87" t="str">
        <f t="shared" si="142"/>
        <v/>
      </c>
      <c r="Q309" s="196" t="str">
        <f t="shared" si="151"/>
        <v/>
      </c>
      <c r="R309" s="87" t="str">
        <f t="shared" si="150"/>
        <v/>
      </c>
      <c r="S309" s="196" t="str">
        <f t="shared" si="136"/>
        <v/>
      </c>
      <c r="T309" s="87" t="str">
        <f t="shared" si="137"/>
        <v/>
      </c>
      <c r="V309" s="196" t="str">
        <f t="shared" si="138"/>
        <v/>
      </c>
      <c r="W309" s="196" t="str">
        <f t="shared" si="143"/>
        <v/>
      </c>
    </row>
    <row r="310" spans="1:23" x14ac:dyDescent="0.2">
      <c r="A310" s="91" t="str">
        <f t="shared" si="139"/>
        <v/>
      </c>
      <c r="B310" s="84" t="str">
        <f t="shared" si="144"/>
        <v/>
      </c>
      <c r="C310" s="84" t="str">
        <f t="shared" si="140"/>
        <v/>
      </c>
      <c r="D310" s="85"/>
      <c r="E310" s="198" t="str">
        <f>IF($B$17=12,E309,IF(A310="","",IF(C310="","",VLOOKUP(EDATE(A310,-B$15),euribor!A:B,2,0))))</f>
        <v/>
      </c>
      <c r="F310" s="86" t="str">
        <f t="shared" si="148"/>
        <v/>
      </c>
      <c r="G310" s="86" t="str">
        <f t="shared" si="149"/>
        <v/>
      </c>
      <c r="H310" s="87" t="str">
        <f t="shared" si="141"/>
        <v/>
      </c>
      <c r="I310" s="202" t="str">
        <f>IF(A310="","",IFERROR(PMT(G310%/12,C310,-H310),""))</f>
        <v/>
      </c>
      <c r="J310" s="87" t="str">
        <f t="shared" si="132"/>
        <v/>
      </c>
      <c r="K310" s="196" t="str">
        <f t="shared" si="133"/>
        <v/>
      </c>
      <c r="L310" s="87" t="str">
        <f t="shared" si="134"/>
        <v/>
      </c>
      <c r="N310" s="86" t="str">
        <f t="shared" si="135"/>
        <v/>
      </c>
      <c r="O310" s="86" t="str">
        <f t="shared" si="135"/>
        <v/>
      </c>
      <c r="P310" s="87" t="str">
        <f t="shared" si="142"/>
        <v/>
      </c>
      <c r="Q310" s="203" t="str">
        <f>IF(A310="","",IFERROR(PMT(O310%/12,C310,-P310),""))</f>
        <v/>
      </c>
      <c r="R310" s="87" t="str">
        <f t="shared" si="150"/>
        <v/>
      </c>
      <c r="S310" s="196" t="str">
        <f t="shared" si="136"/>
        <v/>
      </c>
      <c r="T310" s="87" t="str">
        <f t="shared" si="137"/>
        <v/>
      </c>
      <c r="V310" s="196" t="str">
        <f t="shared" si="138"/>
        <v/>
      </c>
      <c r="W310" s="196" t="str">
        <f t="shared" si="143"/>
        <v/>
      </c>
    </row>
    <row r="311" spans="1:23" x14ac:dyDescent="0.2">
      <c r="A311" s="91" t="str">
        <f t="shared" si="139"/>
        <v/>
      </c>
      <c r="B311" s="84" t="str">
        <f t="shared" si="144"/>
        <v/>
      </c>
      <c r="C311" s="84" t="str">
        <f t="shared" si="140"/>
        <v/>
      </c>
      <c r="D311" s="85"/>
      <c r="E311" s="86" t="str">
        <f t="shared" si="152"/>
        <v/>
      </c>
      <c r="F311" s="86" t="str">
        <f t="shared" si="148"/>
        <v/>
      </c>
      <c r="G311" s="86" t="str">
        <f t="shared" si="149"/>
        <v/>
      </c>
      <c r="H311" s="87" t="str">
        <f t="shared" si="141"/>
        <v/>
      </c>
      <c r="I311" s="87" t="str">
        <f t="shared" si="153"/>
        <v/>
      </c>
      <c r="J311" s="87" t="str">
        <f t="shared" si="132"/>
        <v/>
      </c>
      <c r="K311" s="196" t="str">
        <f t="shared" si="133"/>
        <v/>
      </c>
      <c r="L311" s="87" t="str">
        <f t="shared" si="134"/>
        <v/>
      </c>
      <c r="N311" s="86" t="str">
        <f t="shared" si="135"/>
        <v/>
      </c>
      <c r="O311" s="86" t="str">
        <f t="shared" si="135"/>
        <v/>
      </c>
      <c r="P311" s="87" t="str">
        <f t="shared" si="142"/>
        <v/>
      </c>
      <c r="Q311" s="196" t="str">
        <f t="shared" si="151"/>
        <v/>
      </c>
      <c r="R311" s="87" t="str">
        <f t="shared" si="150"/>
        <v/>
      </c>
      <c r="S311" s="196" t="str">
        <f t="shared" si="136"/>
        <v/>
      </c>
      <c r="T311" s="87" t="str">
        <f t="shared" si="137"/>
        <v/>
      </c>
      <c r="V311" s="196" t="str">
        <f t="shared" si="138"/>
        <v/>
      </c>
      <c r="W311" s="196" t="str">
        <f t="shared" si="143"/>
        <v/>
      </c>
    </row>
    <row r="312" spans="1:23" x14ac:dyDescent="0.2">
      <c r="A312" s="91" t="str">
        <f t="shared" si="139"/>
        <v/>
      </c>
      <c r="B312" s="84" t="str">
        <f t="shared" si="144"/>
        <v/>
      </c>
      <c r="C312" s="84" t="str">
        <f t="shared" si="140"/>
        <v/>
      </c>
      <c r="D312" s="85"/>
      <c r="E312" s="86" t="str">
        <f t="shared" si="152"/>
        <v/>
      </c>
      <c r="F312" s="86" t="str">
        <f t="shared" si="148"/>
        <v/>
      </c>
      <c r="G312" s="86" t="str">
        <f t="shared" si="149"/>
        <v/>
      </c>
      <c r="H312" s="87" t="str">
        <f t="shared" si="141"/>
        <v/>
      </c>
      <c r="I312" s="87" t="str">
        <f t="shared" si="153"/>
        <v/>
      </c>
      <c r="J312" s="87" t="str">
        <f t="shared" si="132"/>
        <v/>
      </c>
      <c r="K312" s="196" t="str">
        <f t="shared" si="133"/>
        <v/>
      </c>
      <c r="L312" s="87" t="str">
        <f t="shared" si="134"/>
        <v/>
      </c>
      <c r="N312" s="86" t="str">
        <f t="shared" si="135"/>
        <v/>
      </c>
      <c r="O312" s="86" t="str">
        <f t="shared" si="135"/>
        <v/>
      </c>
      <c r="P312" s="87" t="str">
        <f t="shared" si="142"/>
        <v/>
      </c>
      <c r="Q312" s="196" t="str">
        <f t="shared" si="151"/>
        <v/>
      </c>
      <c r="R312" s="87" t="str">
        <f t="shared" si="150"/>
        <v/>
      </c>
      <c r="S312" s="196" t="str">
        <f t="shared" si="136"/>
        <v/>
      </c>
      <c r="T312" s="87" t="str">
        <f t="shared" si="137"/>
        <v/>
      </c>
      <c r="V312" s="196" t="str">
        <f t="shared" si="138"/>
        <v/>
      </c>
      <c r="W312" s="196" t="str">
        <f t="shared" si="143"/>
        <v/>
      </c>
    </row>
    <row r="313" spans="1:23" x14ac:dyDescent="0.2">
      <c r="A313" s="91" t="str">
        <f t="shared" si="139"/>
        <v/>
      </c>
      <c r="B313" s="84" t="str">
        <f t="shared" si="144"/>
        <v/>
      </c>
      <c r="C313" s="84" t="str">
        <f t="shared" si="140"/>
        <v/>
      </c>
      <c r="D313" s="85"/>
      <c r="E313" s="86" t="str">
        <f t="shared" si="152"/>
        <v/>
      </c>
      <c r="F313" s="86" t="str">
        <f t="shared" si="148"/>
        <v/>
      </c>
      <c r="G313" s="86" t="str">
        <f t="shared" si="149"/>
        <v/>
      </c>
      <c r="H313" s="87" t="str">
        <f t="shared" si="141"/>
        <v/>
      </c>
      <c r="I313" s="87" t="str">
        <f t="shared" si="153"/>
        <v/>
      </c>
      <c r="J313" s="87" t="str">
        <f t="shared" si="132"/>
        <v/>
      </c>
      <c r="K313" s="196" t="str">
        <f t="shared" si="133"/>
        <v/>
      </c>
      <c r="L313" s="87" t="str">
        <f t="shared" si="134"/>
        <v/>
      </c>
      <c r="N313" s="86" t="str">
        <f t="shared" si="135"/>
        <v/>
      </c>
      <c r="O313" s="86" t="str">
        <f t="shared" si="135"/>
        <v/>
      </c>
      <c r="P313" s="87" t="str">
        <f t="shared" si="142"/>
        <v/>
      </c>
      <c r="Q313" s="196" t="str">
        <f t="shared" si="151"/>
        <v/>
      </c>
      <c r="R313" s="87" t="str">
        <f t="shared" si="150"/>
        <v/>
      </c>
      <c r="S313" s="196" t="str">
        <f t="shared" si="136"/>
        <v/>
      </c>
      <c r="T313" s="87" t="str">
        <f t="shared" si="137"/>
        <v/>
      </c>
      <c r="V313" s="196" t="str">
        <f t="shared" si="138"/>
        <v/>
      </c>
      <c r="W313" s="196" t="str">
        <f t="shared" si="143"/>
        <v/>
      </c>
    </row>
    <row r="314" spans="1:23" x14ac:dyDescent="0.2">
      <c r="A314" s="91" t="str">
        <f t="shared" si="139"/>
        <v/>
      </c>
      <c r="B314" s="84" t="str">
        <f t="shared" si="144"/>
        <v/>
      </c>
      <c r="C314" s="84" t="str">
        <f t="shared" si="140"/>
        <v/>
      </c>
      <c r="D314" s="85"/>
      <c r="E314" s="86" t="str">
        <f t="shared" si="152"/>
        <v/>
      </c>
      <c r="F314" s="86" t="str">
        <f t="shared" si="148"/>
        <v/>
      </c>
      <c r="G314" s="86" t="str">
        <f t="shared" si="149"/>
        <v/>
      </c>
      <c r="H314" s="87" t="str">
        <f t="shared" si="141"/>
        <v/>
      </c>
      <c r="I314" s="87" t="str">
        <f t="shared" si="153"/>
        <v/>
      </c>
      <c r="J314" s="87" t="str">
        <f t="shared" si="132"/>
        <v/>
      </c>
      <c r="K314" s="196" t="str">
        <f t="shared" si="133"/>
        <v/>
      </c>
      <c r="L314" s="87" t="str">
        <f t="shared" si="134"/>
        <v/>
      </c>
      <c r="N314" s="86" t="str">
        <f t="shared" si="135"/>
        <v/>
      </c>
      <c r="O314" s="86" t="str">
        <f t="shared" si="135"/>
        <v/>
      </c>
      <c r="P314" s="87" t="str">
        <f t="shared" si="142"/>
        <v/>
      </c>
      <c r="Q314" s="196" t="str">
        <f t="shared" si="151"/>
        <v/>
      </c>
      <c r="R314" s="87" t="str">
        <f t="shared" si="150"/>
        <v/>
      </c>
      <c r="S314" s="196" t="str">
        <f t="shared" si="136"/>
        <v/>
      </c>
      <c r="T314" s="87" t="str">
        <f t="shared" si="137"/>
        <v/>
      </c>
      <c r="V314" s="196" t="str">
        <f t="shared" si="138"/>
        <v/>
      </c>
      <c r="W314" s="196" t="str">
        <f t="shared" si="143"/>
        <v/>
      </c>
    </row>
    <row r="315" spans="1:23" x14ac:dyDescent="0.2">
      <c r="A315" s="91" t="str">
        <f t="shared" si="139"/>
        <v/>
      </c>
      <c r="B315" s="84" t="str">
        <f t="shared" si="144"/>
        <v/>
      </c>
      <c r="C315" s="84" t="str">
        <f t="shared" si="140"/>
        <v/>
      </c>
      <c r="D315" s="85"/>
      <c r="E315" s="86" t="str">
        <f t="shared" si="152"/>
        <v/>
      </c>
      <c r="F315" s="86" t="str">
        <f t="shared" si="148"/>
        <v/>
      </c>
      <c r="G315" s="86" t="str">
        <f t="shared" si="149"/>
        <v/>
      </c>
      <c r="H315" s="87" t="str">
        <f t="shared" si="141"/>
        <v/>
      </c>
      <c r="I315" s="87" t="str">
        <f t="shared" si="153"/>
        <v/>
      </c>
      <c r="J315" s="87" t="str">
        <f t="shared" si="132"/>
        <v/>
      </c>
      <c r="K315" s="196" t="str">
        <f t="shared" si="133"/>
        <v/>
      </c>
      <c r="L315" s="87" t="str">
        <f t="shared" si="134"/>
        <v/>
      </c>
      <c r="N315" s="86" t="str">
        <f t="shared" si="135"/>
        <v/>
      </c>
      <c r="O315" s="86" t="str">
        <f t="shared" si="135"/>
        <v/>
      </c>
      <c r="P315" s="87" t="str">
        <f t="shared" si="142"/>
        <v/>
      </c>
      <c r="Q315" s="196" t="str">
        <f t="shared" si="151"/>
        <v/>
      </c>
      <c r="R315" s="87" t="str">
        <f t="shared" si="150"/>
        <v/>
      </c>
      <c r="S315" s="196" t="str">
        <f t="shared" si="136"/>
        <v/>
      </c>
      <c r="T315" s="87" t="str">
        <f t="shared" si="137"/>
        <v/>
      </c>
      <c r="V315" s="196" t="str">
        <f t="shared" si="138"/>
        <v/>
      </c>
      <c r="W315" s="196" t="str">
        <f t="shared" si="143"/>
        <v/>
      </c>
    </row>
    <row r="316" spans="1:23" x14ac:dyDescent="0.2">
      <c r="A316" s="91" t="str">
        <f t="shared" si="139"/>
        <v/>
      </c>
      <c r="B316" s="84" t="str">
        <f t="shared" si="144"/>
        <v/>
      </c>
      <c r="C316" s="84" t="str">
        <f t="shared" si="140"/>
        <v/>
      </c>
      <c r="D316" s="85"/>
      <c r="E316" s="194" t="str">
        <f>IF(A316="","",IF(C316="","",VLOOKUP(EDATE(A316,-B$15),euribor!A:B,2,0)))</f>
        <v/>
      </c>
      <c r="F316" s="86" t="str">
        <f t="shared" si="148"/>
        <v/>
      </c>
      <c r="G316" s="86" t="str">
        <f t="shared" si="149"/>
        <v/>
      </c>
      <c r="H316" s="87" t="str">
        <f t="shared" si="141"/>
        <v/>
      </c>
      <c r="I316" s="202" t="str">
        <f>IF(A316="","",IFERROR(PMT(G316%/12,C316,-H316),""))</f>
        <v/>
      </c>
      <c r="J316" s="87" t="str">
        <f t="shared" si="132"/>
        <v/>
      </c>
      <c r="K316" s="196" t="str">
        <f t="shared" si="133"/>
        <v/>
      </c>
      <c r="L316" s="87" t="str">
        <f t="shared" si="134"/>
        <v/>
      </c>
      <c r="N316" s="86" t="str">
        <f t="shared" si="135"/>
        <v/>
      </c>
      <c r="O316" s="86" t="str">
        <f t="shared" si="135"/>
        <v/>
      </c>
      <c r="P316" s="87" t="str">
        <f t="shared" si="142"/>
        <v/>
      </c>
      <c r="Q316" s="203" t="str">
        <f>IF(A316="","",IFERROR(PMT(O316%/12,C316,-P316),""))</f>
        <v/>
      </c>
      <c r="R316" s="87" t="str">
        <f t="shared" si="150"/>
        <v/>
      </c>
      <c r="S316" s="196" t="str">
        <f t="shared" si="136"/>
        <v/>
      </c>
      <c r="T316" s="87" t="str">
        <f t="shared" si="137"/>
        <v/>
      </c>
      <c r="V316" s="196" t="str">
        <f t="shared" si="138"/>
        <v/>
      </c>
      <c r="W316" s="196" t="str">
        <f t="shared" si="143"/>
        <v/>
      </c>
    </row>
    <row r="317" spans="1:23" x14ac:dyDescent="0.2">
      <c r="A317" s="91" t="str">
        <f t="shared" si="139"/>
        <v/>
      </c>
      <c r="B317" s="84" t="str">
        <f t="shared" si="144"/>
        <v/>
      </c>
      <c r="C317" s="84" t="str">
        <f t="shared" si="140"/>
        <v/>
      </c>
      <c r="D317" s="85"/>
      <c r="E317" s="86" t="str">
        <f>IF(A317="","",E316)</f>
        <v/>
      </c>
      <c r="F317" s="86" t="str">
        <f t="shared" si="148"/>
        <v/>
      </c>
      <c r="G317" s="86" t="str">
        <f t="shared" si="149"/>
        <v/>
      </c>
      <c r="H317" s="87" t="str">
        <f t="shared" si="141"/>
        <v/>
      </c>
      <c r="I317" s="87" t="str">
        <f>IF(A317="","",I316)</f>
        <v/>
      </c>
      <c r="J317" s="87" t="str">
        <f t="shared" si="132"/>
        <v/>
      </c>
      <c r="K317" s="196" t="str">
        <f t="shared" si="133"/>
        <v/>
      </c>
      <c r="L317" s="87" t="str">
        <f t="shared" si="134"/>
        <v/>
      </c>
      <c r="N317" s="86" t="str">
        <f t="shared" si="135"/>
        <v/>
      </c>
      <c r="O317" s="86" t="str">
        <f t="shared" si="135"/>
        <v/>
      </c>
      <c r="P317" s="87" t="str">
        <f t="shared" si="142"/>
        <v/>
      </c>
      <c r="Q317" s="196" t="str">
        <f t="shared" ref="Q317:Q327" si="154">IF(A317="","",Q316)</f>
        <v/>
      </c>
      <c r="R317" s="87" t="str">
        <f t="shared" si="150"/>
        <v/>
      </c>
      <c r="S317" s="196" t="str">
        <f t="shared" si="136"/>
        <v/>
      </c>
      <c r="T317" s="87" t="str">
        <f t="shared" si="137"/>
        <v/>
      </c>
      <c r="V317" s="196" t="str">
        <f t="shared" si="138"/>
        <v/>
      </c>
      <c r="W317" s="196" t="str">
        <f t="shared" si="143"/>
        <v/>
      </c>
    </row>
    <row r="318" spans="1:23" x14ac:dyDescent="0.2">
      <c r="A318" s="91" t="str">
        <f t="shared" si="139"/>
        <v/>
      </c>
      <c r="B318" s="84" t="str">
        <f t="shared" si="144"/>
        <v/>
      </c>
      <c r="C318" s="84" t="str">
        <f t="shared" si="140"/>
        <v/>
      </c>
      <c r="D318" s="85"/>
      <c r="E318" s="86" t="str">
        <f t="shared" ref="E318:E327" si="155">IF(A318="","",E317)</f>
        <v/>
      </c>
      <c r="F318" s="86" t="str">
        <f t="shared" si="148"/>
        <v/>
      </c>
      <c r="G318" s="86" t="str">
        <f t="shared" si="149"/>
        <v/>
      </c>
      <c r="H318" s="87" t="str">
        <f t="shared" si="141"/>
        <v/>
      </c>
      <c r="I318" s="87" t="str">
        <f t="shared" ref="I318:I327" si="156">IF(A318="","",I317)</f>
        <v/>
      </c>
      <c r="J318" s="87" t="str">
        <f t="shared" si="132"/>
        <v/>
      </c>
      <c r="K318" s="196" t="str">
        <f t="shared" si="133"/>
        <v/>
      </c>
      <c r="L318" s="87" t="str">
        <f t="shared" si="134"/>
        <v/>
      </c>
      <c r="N318" s="86" t="str">
        <f t="shared" si="135"/>
        <v/>
      </c>
      <c r="O318" s="86" t="str">
        <f t="shared" si="135"/>
        <v/>
      </c>
      <c r="P318" s="87" t="str">
        <f t="shared" si="142"/>
        <v/>
      </c>
      <c r="Q318" s="196" t="str">
        <f t="shared" si="154"/>
        <v/>
      </c>
      <c r="R318" s="87" t="str">
        <f t="shared" si="150"/>
        <v/>
      </c>
      <c r="S318" s="196" t="str">
        <f t="shared" si="136"/>
        <v/>
      </c>
      <c r="T318" s="87" t="str">
        <f t="shared" si="137"/>
        <v/>
      </c>
      <c r="V318" s="196" t="str">
        <f t="shared" si="138"/>
        <v/>
      </c>
      <c r="W318" s="196" t="str">
        <f t="shared" si="143"/>
        <v/>
      </c>
    </row>
    <row r="319" spans="1:23" x14ac:dyDescent="0.2">
      <c r="A319" s="91" t="str">
        <f t="shared" si="139"/>
        <v/>
      </c>
      <c r="B319" s="84" t="str">
        <f t="shared" si="144"/>
        <v/>
      </c>
      <c r="C319" s="84" t="str">
        <f t="shared" si="140"/>
        <v/>
      </c>
      <c r="D319" s="85"/>
      <c r="E319" s="86" t="str">
        <f t="shared" si="155"/>
        <v/>
      </c>
      <c r="F319" s="86" t="str">
        <f t="shared" si="148"/>
        <v/>
      </c>
      <c r="G319" s="86" t="str">
        <f t="shared" si="149"/>
        <v/>
      </c>
      <c r="H319" s="87" t="str">
        <f t="shared" si="141"/>
        <v/>
      </c>
      <c r="I319" s="87" t="str">
        <f t="shared" si="156"/>
        <v/>
      </c>
      <c r="J319" s="87" t="str">
        <f t="shared" si="132"/>
        <v/>
      </c>
      <c r="K319" s="196" t="str">
        <f t="shared" si="133"/>
        <v/>
      </c>
      <c r="L319" s="87" t="str">
        <f t="shared" si="134"/>
        <v/>
      </c>
      <c r="N319" s="86" t="str">
        <f t="shared" si="135"/>
        <v/>
      </c>
      <c r="O319" s="86" t="str">
        <f t="shared" si="135"/>
        <v/>
      </c>
      <c r="P319" s="87" t="str">
        <f t="shared" si="142"/>
        <v/>
      </c>
      <c r="Q319" s="196" t="str">
        <f t="shared" si="154"/>
        <v/>
      </c>
      <c r="R319" s="87" t="str">
        <f t="shared" si="150"/>
        <v/>
      </c>
      <c r="S319" s="196" t="str">
        <f t="shared" si="136"/>
        <v/>
      </c>
      <c r="T319" s="87" t="str">
        <f t="shared" si="137"/>
        <v/>
      </c>
      <c r="V319" s="196" t="str">
        <f t="shared" si="138"/>
        <v/>
      </c>
      <c r="W319" s="196" t="str">
        <f t="shared" si="143"/>
        <v/>
      </c>
    </row>
    <row r="320" spans="1:23" x14ac:dyDescent="0.2">
      <c r="A320" s="91" t="str">
        <f t="shared" si="139"/>
        <v/>
      </c>
      <c r="B320" s="84" t="str">
        <f t="shared" si="144"/>
        <v/>
      </c>
      <c r="C320" s="84" t="str">
        <f t="shared" si="140"/>
        <v/>
      </c>
      <c r="D320" s="85"/>
      <c r="E320" s="86" t="str">
        <f t="shared" si="155"/>
        <v/>
      </c>
      <c r="F320" s="86" t="str">
        <f t="shared" si="148"/>
        <v/>
      </c>
      <c r="G320" s="86" t="str">
        <f t="shared" si="149"/>
        <v/>
      </c>
      <c r="H320" s="87" t="str">
        <f t="shared" si="141"/>
        <v/>
      </c>
      <c r="I320" s="87" t="str">
        <f t="shared" si="156"/>
        <v/>
      </c>
      <c r="J320" s="87" t="str">
        <f t="shared" si="132"/>
        <v/>
      </c>
      <c r="K320" s="196" t="str">
        <f t="shared" si="133"/>
        <v/>
      </c>
      <c r="L320" s="87" t="str">
        <f t="shared" si="134"/>
        <v/>
      </c>
      <c r="N320" s="86" t="str">
        <f t="shared" si="135"/>
        <v/>
      </c>
      <c r="O320" s="86" t="str">
        <f t="shared" si="135"/>
        <v/>
      </c>
      <c r="P320" s="87" t="str">
        <f t="shared" si="142"/>
        <v/>
      </c>
      <c r="Q320" s="196" t="str">
        <f t="shared" si="154"/>
        <v/>
      </c>
      <c r="R320" s="87" t="str">
        <f t="shared" si="150"/>
        <v/>
      </c>
      <c r="S320" s="196" t="str">
        <f t="shared" si="136"/>
        <v/>
      </c>
      <c r="T320" s="87" t="str">
        <f t="shared" si="137"/>
        <v/>
      </c>
      <c r="V320" s="196" t="str">
        <f t="shared" si="138"/>
        <v/>
      </c>
      <c r="W320" s="196" t="str">
        <f t="shared" si="143"/>
        <v/>
      </c>
    </row>
    <row r="321" spans="1:23" x14ac:dyDescent="0.2">
      <c r="A321" s="91" t="str">
        <f t="shared" si="139"/>
        <v/>
      </c>
      <c r="B321" s="84" t="str">
        <f t="shared" si="144"/>
        <v/>
      </c>
      <c r="C321" s="84" t="str">
        <f t="shared" si="140"/>
        <v/>
      </c>
      <c r="D321" s="85"/>
      <c r="E321" s="86" t="str">
        <f t="shared" si="155"/>
        <v/>
      </c>
      <c r="F321" s="86" t="str">
        <f t="shared" si="148"/>
        <v/>
      </c>
      <c r="G321" s="86" t="str">
        <f t="shared" si="149"/>
        <v/>
      </c>
      <c r="H321" s="87" t="str">
        <f t="shared" si="141"/>
        <v/>
      </c>
      <c r="I321" s="87" t="str">
        <f t="shared" si="156"/>
        <v/>
      </c>
      <c r="J321" s="87" t="str">
        <f t="shared" si="132"/>
        <v/>
      </c>
      <c r="K321" s="196" t="str">
        <f t="shared" si="133"/>
        <v/>
      </c>
      <c r="L321" s="87" t="str">
        <f t="shared" si="134"/>
        <v/>
      </c>
      <c r="N321" s="86" t="str">
        <f t="shared" si="135"/>
        <v/>
      </c>
      <c r="O321" s="86" t="str">
        <f t="shared" si="135"/>
        <v/>
      </c>
      <c r="P321" s="87" t="str">
        <f t="shared" si="142"/>
        <v/>
      </c>
      <c r="Q321" s="196" t="str">
        <f t="shared" si="154"/>
        <v/>
      </c>
      <c r="R321" s="87" t="str">
        <f t="shared" si="150"/>
        <v/>
      </c>
      <c r="S321" s="196" t="str">
        <f t="shared" si="136"/>
        <v/>
      </c>
      <c r="T321" s="87" t="str">
        <f t="shared" si="137"/>
        <v/>
      </c>
      <c r="V321" s="196" t="str">
        <f t="shared" si="138"/>
        <v/>
      </c>
      <c r="W321" s="196" t="str">
        <f t="shared" si="143"/>
        <v/>
      </c>
    </row>
    <row r="322" spans="1:23" x14ac:dyDescent="0.2">
      <c r="A322" s="91" t="str">
        <f t="shared" si="139"/>
        <v/>
      </c>
      <c r="B322" s="84" t="str">
        <f t="shared" si="144"/>
        <v/>
      </c>
      <c r="C322" s="84" t="str">
        <f t="shared" si="140"/>
        <v/>
      </c>
      <c r="D322" s="85"/>
      <c r="E322" s="198" t="str">
        <f>IF($B$17=12,E321,IF(A322="","",IF(C322="","",VLOOKUP(EDATE(A322,-B$15),euribor!A:B,2,0))))</f>
        <v/>
      </c>
      <c r="F322" s="86" t="str">
        <f t="shared" si="148"/>
        <v/>
      </c>
      <c r="G322" s="86" t="str">
        <f t="shared" si="149"/>
        <v/>
      </c>
      <c r="H322" s="87" t="str">
        <f t="shared" si="141"/>
        <v/>
      </c>
      <c r="I322" s="202" t="str">
        <f>IF(A322="","",IFERROR(PMT(G322%/12,C322,-H322),""))</f>
        <v/>
      </c>
      <c r="J322" s="87" t="str">
        <f t="shared" si="132"/>
        <v/>
      </c>
      <c r="K322" s="196" t="str">
        <f t="shared" si="133"/>
        <v/>
      </c>
      <c r="L322" s="87" t="str">
        <f t="shared" si="134"/>
        <v/>
      </c>
      <c r="N322" s="86" t="str">
        <f t="shared" si="135"/>
        <v/>
      </c>
      <c r="O322" s="86" t="str">
        <f t="shared" si="135"/>
        <v/>
      </c>
      <c r="P322" s="87" t="str">
        <f t="shared" si="142"/>
        <v/>
      </c>
      <c r="Q322" s="203" t="str">
        <f>IF(A322="","",IFERROR(PMT(O322%/12,C322,-P322),""))</f>
        <v/>
      </c>
      <c r="R322" s="87" t="str">
        <f t="shared" si="150"/>
        <v/>
      </c>
      <c r="S322" s="196" t="str">
        <f t="shared" si="136"/>
        <v/>
      </c>
      <c r="T322" s="87" t="str">
        <f t="shared" si="137"/>
        <v/>
      </c>
      <c r="V322" s="196" t="str">
        <f t="shared" si="138"/>
        <v/>
      </c>
      <c r="W322" s="196" t="str">
        <f t="shared" si="143"/>
        <v/>
      </c>
    </row>
    <row r="323" spans="1:23" x14ac:dyDescent="0.2">
      <c r="A323" s="91" t="str">
        <f t="shared" si="139"/>
        <v/>
      </c>
      <c r="B323" s="84" t="str">
        <f t="shared" si="144"/>
        <v/>
      </c>
      <c r="C323" s="84" t="str">
        <f t="shared" si="140"/>
        <v/>
      </c>
      <c r="D323" s="85"/>
      <c r="E323" s="86" t="str">
        <f t="shared" si="155"/>
        <v/>
      </c>
      <c r="F323" s="86" t="str">
        <f t="shared" si="148"/>
        <v/>
      </c>
      <c r="G323" s="86" t="str">
        <f t="shared" si="149"/>
        <v/>
      </c>
      <c r="H323" s="87" t="str">
        <f t="shared" si="141"/>
        <v/>
      </c>
      <c r="I323" s="87" t="str">
        <f t="shared" si="156"/>
        <v/>
      </c>
      <c r="J323" s="87" t="str">
        <f t="shared" si="132"/>
        <v/>
      </c>
      <c r="K323" s="196" t="str">
        <f t="shared" si="133"/>
        <v/>
      </c>
      <c r="L323" s="87" t="str">
        <f t="shared" si="134"/>
        <v/>
      </c>
      <c r="N323" s="86" t="str">
        <f t="shared" si="135"/>
        <v/>
      </c>
      <c r="O323" s="86" t="str">
        <f t="shared" si="135"/>
        <v/>
      </c>
      <c r="P323" s="87" t="str">
        <f t="shared" si="142"/>
        <v/>
      </c>
      <c r="Q323" s="196" t="str">
        <f t="shared" si="154"/>
        <v/>
      </c>
      <c r="R323" s="87" t="str">
        <f t="shared" si="150"/>
        <v/>
      </c>
      <c r="S323" s="196" t="str">
        <f t="shared" si="136"/>
        <v/>
      </c>
      <c r="T323" s="87" t="str">
        <f t="shared" si="137"/>
        <v/>
      </c>
      <c r="V323" s="196" t="str">
        <f t="shared" si="138"/>
        <v/>
      </c>
      <c r="W323" s="196" t="str">
        <f t="shared" si="143"/>
        <v/>
      </c>
    </row>
    <row r="324" spans="1:23" x14ac:dyDescent="0.2">
      <c r="A324" s="91" t="str">
        <f t="shared" si="139"/>
        <v/>
      </c>
      <c r="B324" s="84" t="str">
        <f t="shared" si="144"/>
        <v/>
      </c>
      <c r="C324" s="84" t="str">
        <f t="shared" si="140"/>
        <v/>
      </c>
      <c r="D324" s="85"/>
      <c r="E324" s="86" t="str">
        <f t="shared" si="155"/>
        <v/>
      </c>
      <c r="F324" s="86" t="str">
        <f t="shared" si="148"/>
        <v/>
      </c>
      <c r="G324" s="86" t="str">
        <f t="shared" si="149"/>
        <v/>
      </c>
      <c r="H324" s="87" t="str">
        <f t="shared" si="141"/>
        <v/>
      </c>
      <c r="I324" s="87" t="str">
        <f t="shared" si="156"/>
        <v/>
      </c>
      <c r="J324" s="87" t="str">
        <f t="shared" si="132"/>
        <v/>
      </c>
      <c r="K324" s="196" t="str">
        <f t="shared" si="133"/>
        <v/>
      </c>
      <c r="L324" s="87" t="str">
        <f t="shared" si="134"/>
        <v/>
      </c>
      <c r="N324" s="86" t="str">
        <f t="shared" si="135"/>
        <v/>
      </c>
      <c r="O324" s="86" t="str">
        <f t="shared" si="135"/>
        <v/>
      </c>
      <c r="P324" s="87" t="str">
        <f t="shared" si="142"/>
        <v/>
      </c>
      <c r="Q324" s="196" t="str">
        <f t="shared" si="154"/>
        <v/>
      </c>
      <c r="R324" s="87" t="str">
        <f t="shared" si="150"/>
        <v/>
      </c>
      <c r="S324" s="196" t="str">
        <f t="shared" si="136"/>
        <v/>
      </c>
      <c r="T324" s="87" t="str">
        <f t="shared" si="137"/>
        <v/>
      </c>
      <c r="V324" s="196" t="str">
        <f t="shared" si="138"/>
        <v/>
      </c>
      <c r="W324" s="196" t="str">
        <f t="shared" si="143"/>
        <v/>
      </c>
    </row>
    <row r="325" spans="1:23" x14ac:dyDescent="0.2">
      <c r="A325" s="91" t="str">
        <f t="shared" si="139"/>
        <v/>
      </c>
      <c r="B325" s="84" t="str">
        <f t="shared" si="144"/>
        <v/>
      </c>
      <c r="C325" s="84" t="str">
        <f t="shared" si="140"/>
        <v/>
      </c>
      <c r="D325" s="85"/>
      <c r="E325" s="86" t="str">
        <f t="shared" si="155"/>
        <v/>
      </c>
      <c r="F325" s="86" t="str">
        <f t="shared" si="148"/>
        <v/>
      </c>
      <c r="G325" s="86" t="str">
        <f t="shared" si="149"/>
        <v/>
      </c>
      <c r="H325" s="87" t="str">
        <f t="shared" si="141"/>
        <v/>
      </c>
      <c r="I325" s="87" t="str">
        <f t="shared" si="156"/>
        <v/>
      </c>
      <c r="J325" s="87" t="str">
        <f t="shared" si="132"/>
        <v/>
      </c>
      <c r="K325" s="196" t="str">
        <f t="shared" si="133"/>
        <v/>
      </c>
      <c r="L325" s="87" t="str">
        <f t="shared" si="134"/>
        <v/>
      </c>
      <c r="N325" s="86" t="str">
        <f t="shared" si="135"/>
        <v/>
      </c>
      <c r="O325" s="86" t="str">
        <f t="shared" si="135"/>
        <v/>
      </c>
      <c r="P325" s="87" t="str">
        <f t="shared" si="142"/>
        <v/>
      </c>
      <c r="Q325" s="196" t="str">
        <f t="shared" si="154"/>
        <v/>
      </c>
      <c r="R325" s="87" t="str">
        <f t="shared" si="150"/>
        <v/>
      </c>
      <c r="S325" s="196" t="str">
        <f t="shared" si="136"/>
        <v/>
      </c>
      <c r="T325" s="87" t="str">
        <f t="shared" si="137"/>
        <v/>
      </c>
      <c r="V325" s="196" t="str">
        <f t="shared" si="138"/>
        <v/>
      </c>
      <c r="W325" s="196" t="str">
        <f t="shared" si="143"/>
        <v/>
      </c>
    </row>
    <row r="326" spans="1:23" x14ac:dyDescent="0.2">
      <c r="A326" s="91" t="str">
        <f t="shared" si="139"/>
        <v/>
      </c>
      <c r="B326" s="84" t="str">
        <f t="shared" si="144"/>
        <v/>
      </c>
      <c r="C326" s="84" t="str">
        <f t="shared" si="140"/>
        <v/>
      </c>
      <c r="D326" s="85"/>
      <c r="E326" s="86" t="str">
        <f t="shared" si="155"/>
        <v/>
      </c>
      <c r="F326" s="86" t="str">
        <f t="shared" si="148"/>
        <v/>
      </c>
      <c r="G326" s="86" t="str">
        <f t="shared" si="149"/>
        <v/>
      </c>
      <c r="H326" s="87" t="str">
        <f t="shared" si="141"/>
        <v/>
      </c>
      <c r="I326" s="87" t="str">
        <f t="shared" si="156"/>
        <v/>
      </c>
      <c r="J326" s="87" t="str">
        <f t="shared" si="132"/>
        <v/>
      </c>
      <c r="K326" s="196" t="str">
        <f t="shared" si="133"/>
        <v/>
      </c>
      <c r="L326" s="87" t="str">
        <f t="shared" si="134"/>
        <v/>
      </c>
      <c r="N326" s="86" t="str">
        <f t="shared" si="135"/>
        <v/>
      </c>
      <c r="O326" s="86" t="str">
        <f t="shared" si="135"/>
        <v/>
      </c>
      <c r="P326" s="87" t="str">
        <f t="shared" si="142"/>
        <v/>
      </c>
      <c r="Q326" s="196" t="str">
        <f t="shared" si="154"/>
        <v/>
      </c>
      <c r="R326" s="87" t="str">
        <f t="shared" si="150"/>
        <v/>
      </c>
      <c r="S326" s="196" t="str">
        <f t="shared" si="136"/>
        <v/>
      </c>
      <c r="T326" s="87" t="str">
        <f t="shared" si="137"/>
        <v/>
      </c>
      <c r="V326" s="196" t="str">
        <f t="shared" si="138"/>
        <v/>
      </c>
      <c r="W326" s="196" t="str">
        <f t="shared" si="143"/>
        <v/>
      </c>
    </row>
    <row r="327" spans="1:23" x14ac:dyDescent="0.2">
      <c r="A327" s="91" t="str">
        <f t="shared" si="139"/>
        <v/>
      </c>
      <c r="B327" s="84" t="str">
        <f t="shared" si="144"/>
        <v/>
      </c>
      <c r="C327" s="84" t="str">
        <f t="shared" si="140"/>
        <v/>
      </c>
      <c r="D327" s="85"/>
      <c r="E327" s="86" t="str">
        <f t="shared" si="155"/>
        <v/>
      </c>
      <c r="F327" s="86" t="str">
        <f t="shared" si="148"/>
        <v/>
      </c>
      <c r="G327" s="86" t="str">
        <f t="shared" si="149"/>
        <v/>
      </c>
      <c r="H327" s="87" t="str">
        <f t="shared" si="141"/>
        <v/>
      </c>
      <c r="I327" s="87" t="str">
        <f t="shared" si="156"/>
        <v/>
      </c>
      <c r="J327" s="87" t="str">
        <f t="shared" si="132"/>
        <v/>
      </c>
      <c r="K327" s="196" t="str">
        <f t="shared" si="133"/>
        <v/>
      </c>
      <c r="L327" s="87" t="str">
        <f t="shared" si="134"/>
        <v/>
      </c>
      <c r="N327" s="86" t="str">
        <f t="shared" si="135"/>
        <v/>
      </c>
      <c r="O327" s="86" t="str">
        <f t="shared" si="135"/>
        <v/>
      </c>
      <c r="P327" s="87" t="str">
        <f t="shared" si="142"/>
        <v/>
      </c>
      <c r="Q327" s="196" t="str">
        <f t="shared" si="154"/>
        <v/>
      </c>
      <c r="R327" s="87" t="str">
        <f t="shared" si="150"/>
        <v/>
      </c>
      <c r="S327" s="196" t="str">
        <f t="shared" si="136"/>
        <v/>
      </c>
      <c r="T327" s="87" t="str">
        <f t="shared" si="137"/>
        <v/>
      </c>
      <c r="V327" s="196" t="str">
        <f t="shared" si="138"/>
        <v/>
      </c>
      <c r="W327" s="196" t="str">
        <f t="shared" si="143"/>
        <v/>
      </c>
    </row>
    <row r="328" spans="1:23" x14ac:dyDescent="0.2">
      <c r="A328" s="91" t="str">
        <f t="shared" si="139"/>
        <v/>
      </c>
      <c r="B328" s="84" t="str">
        <f t="shared" si="144"/>
        <v/>
      </c>
      <c r="C328" s="84" t="str">
        <f t="shared" si="140"/>
        <v/>
      </c>
      <c r="D328" s="85"/>
      <c r="E328" s="194" t="str">
        <f>IF(A328="","",IF(C328="","",VLOOKUP(EDATE(A328,-B$15),euribor!A:B,2,0)))</f>
        <v/>
      </c>
      <c r="F328" s="86" t="str">
        <f t="shared" si="148"/>
        <v/>
      </c>
      <c r="G328" s="86" t="str">
        <f t="shared" si="149"/>
        <v/>
      </c>
      <c r="H328" s="87" t="str">
        <f t="shared" si="141"/>
        <v/>
      </c>
      <c r="I328" s="202" t="str">
        <f>IF(A328="","",IFERROR(PMT(G328%/12,C328,-H328),""))</f>
        <v/>
      </c>
      <c r="J328" s="87" t="str">
        <f t="shared" si="132"/>
        <v/>
      </c>
      <c r="K328" s="196" t="str">
        <f t="shared" si="133"/>
        <v/>
      </c>
      <c r="L328" s="87" t="str">
        <f t="shared" si="134"/>
        <v/>
      </c>
      <c r="N328" s="86" t="str">
        <f t="shared" si="135"/>
        <v/>
      </c>
      <c r="O328" s="86" t="str">
        <f t="shared" si="135"/>
        <v/>
      </c>
      <c r="P328" s="87" t="str">
        <f t="shared" si="142"/>
        <v/>
      </c>
      <c r="Q328" s="203" t="str">
        <f>IF(A328="","",IFERROR(PMT(O328%/12,C328,-P328),""))</f>
        <v/>
      </c>
      <c r="R328" s="87" t="str">
        <f t="shared" si="150"/>
        <v/>
      </c>
      <c r="S328" s="196" t="str">
        <f t="shared" si="136"/>
        <v/>
      </c>
      <c r="T328" s="87" t="str">
        <f t="shared" si="137"/>
        <v/>
      </c>
      <c r="V328" s="196" t="str">
        <f t="shared" si="138"/>
        <v/>
      </c>
      <c r="W328" s="196" t="str">
        <f t="shared" si="143"/>
        <v/>
      </c>
    </row>
    <row r="329" spans="1:23" x14ac:dyDescent="0.2">
      <c r="A329" s="91" t="str">
        <f t="shared" si="139"/>
        <v/>
      </c>
      <c r="B329" s="84" t="str">
        <f t="shared" si="144"/>
        <v/>
      </c>
      <c r="C329" s="84" t="str">
        <f t="shared" si="140"/>
        <v/>
      </c>
      <c r="D329" s="85"/>
      <c r="E329" s="86" t="str">
        <f>IF(A329="","",E328)</f>
        <v/>
      </c>
      <c r="F329" s="86" t="str">
        <f t="shared" si="148"/>
        <v/>
      </c>
      <c r="G329" s="86" t="str">
        <f t="shared" si="149"/>
        <v/>
      </c>
      <c r="H329" s="87" t="str">
        <f t="shared" si="141"/>
        <v/>
      </c>
      <c r="I329" s="87" t="str">
        <f>IF(A329="","",I328)</f>
        <v/>
      </c>
      <c r="J329" s="87" t="str">
        <f t="shared" si="132"/>
        <v/>
      </c>
      <c r="K329" s="196" t="str">
        <f t="shared" si="133"/>
        <v/>
      </c>
      <c r="L329" s="87" t="str">
        <f t="shared" si="134"/>
        <v/>
      </c>
      <c r="N329" s="86" t="str">
        <f t="shared" si="135"/>
        <v/>
      </c>
      <c r="O329" s="86" t="str">
        <f t="shared" si="135"/>
        <v/>
      </c>
      <c r="P329" s="87" t="str">
        <f t="shared" si="142"/>
        <v/>
      </c>
      <c r="Q329" s="196" t="str">
        <f t="shared" ref="Q329:Q339" si="157">IF(A329="","",Q328)</f>
        <v/>
      </c>
      <c r="R329" s="87" t="str">
        <f t="shared" si="150"/>
        <v/>
      </c>
      <c r="S329" s="196" t="str">
        <f t="shared" si="136"/>
        <v/>
      </c>
      <c r="T329" s="87" t="str">
        <f t="shared" si="137"/>
        <v/>
      </c>
      <c r="V329" s="196" t="str">
        <f t="shared" si="138"/>
        <v/>
      </c>
      <c r="W329" s="196" t="str">
        <f t="shared" si="143"/>
        <v/>
      </c>
    </row>
    <row r="330" spans="1:23" x14ac:dyDescent="0.2">
      <c r="A330" s="91" t="str">
        <f t="shared" si="139"/>
        <v/>
      </c>
      <c r="B330" s="84" t="str">
        <f t="shared" si="144"/>
        <v/>
      </c>
      <c r="C330" s="84" t="str">
        <f t="shared" si="140"/>
        <v/>
      </c>
      <c r="D330" s="85"/>
      <c r="E330" s="86" t="str">
        <f t="shared" ref="E330:E339" si="158">IF(A330="","",E329)</f>
        <v/>
      </c>
      <c r="F330" s="86" t="str">
        <f t="shared" si="148"/>
        <v/>
      </c>
      <c r="G330" s="86" t="str">
        <f t="shared" si="149"/>
        <v/>
      </c>
      <c r="H330" s="87" t="str">
        <f t="shared" si="141"/>
        <v/>
      </c>
      <c r="I330" s="87" t="str">
        <f t="shared" ref="I330:I339" si="159">IF(A330="","",I329)</f>
        <v/>
      </c>
      <c r="J330" s="87" t="str">
        <f t="shared" si="132"/>
        <v/>
      </c>
      <c r="K330" s="196" t="str">
        <f t="shared" si="133"/>
        <v/>
      </c>
      <c r="L330" s="87" t="str">
        <f t="shared" si="134"/>
        <v/>
      </c>
      <c r="N330" s="86" t="str">
        <f t="shared" si="135"/>
        <v/>
      </c>
      <c r="O330" s="86" t="str">
        <f t="shared" si="135"/>
        <v/>
      </c>
      <c r="P330" s="87" t="str">
        <f t="shared" si="142"/>
        <v/>
      </c>
      <c r="Q330" s="196" t="str">
        <f t="shared" si="157"/>
        <v/>
      </c>
      <c r="R330" s="87" t="str">
        <f t="shared" si="150"/>
        <v/>
      </c>
      <c r="S330" s="196" t="str">
        <f t="shared" si="136"/>
        <v/>
      </c>
      <c r="T330" s="87" t="str">
        <f t="shared" si="137"/>
        <v/>
      </c>
      <c r="V330" s="196" t="str">
        <f t="shared" si="138"/>
        <v/>
      </c>
      <c r="W330" s="196" t="str">
        <f t="shared" si="143"/>
        <v/>
      </c>
    </row>
    <row r="331" spans="1:23" x14ac:dyDescent="0.2">
      <c r="A331" s="91" t="str">
        <f t="shared" si="139"/>
        <v/>
      </c>
      <c r="B331" s="84" t="str">
        <f t="shared" si="144"/>
        <v/>
      </c>
      <c r="C331" s="84" t="str">
        <f t="shared" si="140"/>
        <v/>
      </c>
      <c r="D331" s="85"/>
      <c r="E331" s="86" t="str">
        <f t="shared" si="158"/>
        <v/>
      </c>
      <c r="F331" s="86" t="str">
        <f t="shared" si="148"/>
        <v/>
      </c>
      <c r="G331" s="86" t="str">
        <f t="shared" si="149"/>
        <v/>
      </c>
      <c r="H331" s="87" t="str">
        <f t="shared" si="141"/>
        <v/>
      </c>
      <c r="I331" s="87" t="str">
        <f t="shared" si="159"/>
        <v/>
      </c>
      <c r="J331" s="87" t="str">
        <f t="shared" si="132"/>
        <v/>
      </c>
      <c r="K331" s="196" t="str">
        <f t="shared" si="133"/>
        <v/>
      </c>
      <c r="L331" s="87" t="str">
        <f t="shared" si="134"/>
        <v/>
      </c>
      <c r="N331" s="86" t="str">
        <f t="shared" si="135"/>
        <v/>
      </c>
      <c r="O331" s="86" t="str">
        <f t="shared" si="135"/>
        <v/>
      </c>
      <c r="P331" s="87" t="str">
        <f t="shared" si="142"/>
        <v/>
      </c>
      <c r="Q331" s="196" t="str">
        <f t="shared" si="157"/>
        <v/>
      </c>
      <c r="R331" s="87" t="str">
        <f t="shared" si="150"/>
        <v/>
      </c>
      <c r="S331" s="196" t="str">
        <f t="shared" si="136"/>
        <v/>
      </c>
      <c r="T331" s="87" t="str">
        <f t="shared" si="137"/>
        <v/>
      </c>
      <c r="V331" s="196" t="str">
        <f t="shared" si="138"/>
        <v/>
      </c>
      <c r="W331" s="196" t="str">
        <f t="shared" si="143"/>
        <v/>
      </c>
    </row>
    <row r="332" spans="1:23" x14ac:dyDescent="0.2">
      <c r="A332" s="91" t="str">
        <f t="shared" si="139"/>
        <v/>
      </c>
      <c r="B332" s="84" t="str">
        <f t="shared" si="144"/>
        <v/>
      </c>
      <c r="C332" s="84" t="str">
        <f t="shared" si="140"/>
        <v/>
      </c>
      <c r="D332" s="85"/>
      <c r="E332" s="86" t="str">
        <f t="shared" si="158"/>
        <v/>
      </c>
      <c r="F332" s="86" t="str">
        <f t="shared" si="148"/>
        <v/>
      </c>
      <c r="G332" s="86" t="str">
        <f t="shared" si="149"/>
        <v/>
      </c>
      <c r="H332" s="87" t="str">
        <f t="shared" si="141"/>
        <v/>
      </c>
      <c r="I332" s="87" t="str">
        <f t="shared" si="159"/>
        <v/>
      </c>
      <c r="J332" s="87" t="str">
        <f t="shared" si="132"/>
        <v/>
      </c>
      <c r="K332" s="196" t="str">
        <f t="shared" si="133"/>
        <v/>
      </c>
      <c r="L332" s="87" t="str">
        <f t="shared" si="134"/>
        <v/>
      </c>
      <c r="N332" s="86" t="str">
        <f t="shared" si="135"/>
        <v/>
      </c>
      <c r="O332" s="86" t="str">
        <f t="shared" si="135"/>
        <v/>
      </c>
      <c r="P332" s="87" t="str">
        <f t="shared" si="142"/>
        <v/>
      </c>
      <c r="Q332" s="196" t="str">
        <f t="shared" si="157"/>
        <v/>
      </c>
      <c r="R332" s="87" t="str">
        <f t="shared" si="150"/>
        <v/>
      </c>
      <c r="S332" s="196" t="str">
        <f t="shared" si="136"/>
        <v/>
      </c>
      <c r="T332" s="87" t="str">
        <f t="shared" si="137"/>
        <v/>
      </c>
      <c r="V332" s="196" t="str">
        <f t="shared" si="138"/>
        <v/>
      </c>
      <c r="W332" s="196" t="str">
        <f t="shared" si="143"/>
        <v/>
      </c>
    </row>
    <row r="333" spans="1:23" x14ac:dyDescent="0.2">
      <c r="A333" s="91" t="str">
        <f t="shared" si="139"/>
        <v/>
      </c>
      <c r="B333" s="84" t="str">
        <f t="shared" si="144"/>
        <v/>
      </c>
      <c r="C333" s="84" t="str">
        <f t="shared" si="140"/>
        <v/>
      </c>
      <c r="D333" s="85"/>
      <c r="E333" s="86" t="str">
        <f t="shared" si="158"/>
        <v/>
      </c>
      <c r="F333" s="86" t="str">
        <f t="shared" si="148"/>
        <v/>
      </c>
      <c r="G333" s="86" t="str">
        <f t="shared" si="149"/>
        <v/>
      </c>
      <c r="H333" s="87" t="str">
        <f t="shared" si="141"/>
        <v/>
      </c>
      <c r="I333" s="87" t="str">
        <f t="shared" si="159"/>
        <v/>
      </c>
      <c r="J333" s="87" t="str">
        <f t="shared" si="132"/>
        <v/>
      </c>
      <c r="K333" s="196" t="str">
        <f t="shared" si="133"/>
        <v/>
      </c>
      <c r="L333" s="87" t="str">
        <f t="shared" si="134"/>
        <v/>
      </c>
      <c r="N333" s="86" t="str">
        <f t="shared" si="135"/>
        <v/>
      </c>
      <c r="O333" s="86" t="str">
        <f t="shared" si="135"/>
        <v/>
      </c>
      <c r="P333" s="87" t="str">
        <f t="shared" si="142"/>
        <v/>
      </c>
      <c r="Q333" s="196" t="str">
        <f t="shared" si="157"/>
        <v/>
      </c>
      <c r="R333" s="87" t="str">
        <f t="shared" si="150"/>
        <v/>
      </c>
      <c r="S333" s="196" t="str">
        <f t="shared" si="136"/>
        <v/>
      </c>
      <c r="T333" s="87" t="str">
        <f t="shared" si="137"/>
        <v/>
      </c>
      <c r="V333" s="196" t="str">
        <f t="shared" si="138"/>
        <v/>
      </c>
      <c r="W333" s="196" t="str">
        <f t="shared" si="143"/>
        <v/>
      </c>
    </row>
    <row r="334" spans="1:23" x14ac:dyDescent="0.2">
      <c r="A334" s="91" t="str">
        <f t="shared" si="139"/>
        <v/>
      </c>
      <c r="B334" s="84" t="str">
        <f t="shared" si="144"/>
        <v/>
      </c>
      <c r="C334" s="84" t="str">
        <f t="shared" si="140"/>
        <v/>
      </c>
      <c r="D334" s="85"/>
      <c r="E334" s="198" t="str">
        <f>IF($B$17=12,E333,IF(A334="","",IF(C334="","",VLOOKUP(EDATE(A334,-B$15),euribor!A:B,2,0))))</f>
        <v/>
      </c>
      <c r="F334" s="86" t="str">
        <f t="shared" si="148"/>
        <v/>
      </c>
      <c r="G334" s="86" t="str">
        <f t="shared" si="149"/>
        <v/>
      </c>
      <c r="H334" s="87" t="str">
        <f t="shared" si="141"/>
        <v/>
      </c>
      <c r="I334" s="202" t="str">
        <f>IF(A334="","",IFERROR(PMT(G334%/12,C334,-H334),""))</f>
        <v/>
      </c>
      <c r="J334" s="87" t="str">
        <f t="shared" si="132"/>
        <v/>
      </c>
      <c r="K334" s="196" t="str">
        <f t="shared" si="133"/>
        <v/>
      </c>
      <c r="L334" s="87" t="str">
        <f t="shared" si="134"/>
        <v/>
      </c>
      <c r="N334" s="86" t="str">
        <f t="shared" si="135"/>
        <v/>
      </c>
      <c r="O334" s="86" t="str">
        <f t="shared" si="135"/>
        <v/>
      </c>
      <c r="P334" s="87" t="str">
        <f t="shared" si="142"/>
        <v/>
      </c>
      <c r="Q334" s="203" t="str">
        <f>IF(A334="","",IFERROR(PMT(O334%/12,C334,-P334),""))</f>
        <v/>
      </c>
      <c r="R334" s="87" t="str">
        <f t="shared" si="150"/>
        <v/>
      </c>
      <c r="S334" s="196" t="str">
        <f t="shared" si="136"/>
        <v/>
      </c>
      <c r="T334" s="87" t="str">
        <f t="shared" si="137"/>
        <v/>
      </c>
      <c r="V334" s="196" t="str">
        <f t="shared" si="138"/>
        <v/>
      </c>
      <c r="W334" s="196" t="str">
        <f t="shared" si="143"/>
        <v/>
      </c>
    </row>
    <row r="335" spans="1:23" x14ac:dyDescent="0.2">
      <c r="A335" s="91" t="str">
        <f t="shared" si="139"/>
        <v/>
      </c>
      <c r="B335" s="84" t="str">
        <f t="shared" si="144"/>
        <v/>
      </c>
      <c r="C335" s="84" t="str">
        <f t="shared" si="140"/>
        <v/>
      </c>
      <c r="D335" s="85"/>
      <c r="E335" s="86" t="str">
        <f t="shared" si="158"/>
        <v/>
      </c>
      <c r="F335" s="86" t="str">
        <f t="shared" si="148"/>
        <v/>
      </c>
      <c r="G335" s="86" t="str">
        <f t="shared" si="149"/>
        <v/>
      </c>
      <c r="H335" s="87" t="str">
        <f t="shared" si="141"/>
        <v/>
      </c>
      <c r="I335" s="87" t="str">
        <f t="shared" si="159"/>
        <v/>
      </c>
      <c r="J335" s="87" t="str">
        <f t="shared" si="132"/>
        <v/>
      </c>
      <c r="K335" s="196" t="str">
        <f t="shared" si="133"/>
        <v/>
      </c>
      <c r="L335" s="87" t="str">
        <f t="shared" si="134"/>
        <v/>
      </c>
      <c r="N335" s="86" t="str">
        <f t="shared" si="135"/>
        <v/>
      </c>
      <c r="O335" s="86" t="str">
        <f t="shared" si="135"/>
        <v/>
      </c>
      <c r="P335" s="87" t="str">
        <f t="shared" si="142"/>
        <v/>
      </c>
      <c r="Q335" s="196" t="str">
        <f t="shared" si="157"/>
        <v/>
      </c>
      <c r="R335" s="87" t="str">
        <f t="shared" si="150"/>
        <v/>
      </c>
      <c r="S335" s="196" t="str">
        <f t="shared" si="136"/>
        <v/>
      </c>
      <c r="T335" s="87" t="str">
        <f t="shared" si="137"/>
        <v/>
      </c>
      <c r="V335" s="196" t="str">
        <f t="shared" si="138"/>
        <v/>
      </c>
      <c r="W335" s="196" t="str">
        <f t="shared" si="143"/>
        <v/>
      </c>
    </row>
    <row r="336" spans="1:23" x14ac:dyDescent="0.2">
      <c r="A336" s="91" t="str">
        <f t="shared" si="139"/>
        <v/>
      </c>
      <c r="B336" s="84" t="str">
        <f t="shared" si="144"/>
        <v/>
      </c>
      <c r="C336" s="84" t="str">
        <f t="shared" si="140"/>
        <v/>
      </c>
      <c r="D336" s="85"/>
      <c r="E336" s="86" t="str">
        <f t="shared" si="158"/>
        <v/>
      </c>
      <c r="F336" s="86" t="str">
        <f t="shared" si="148"/>
        <v/>
      </c>
      <c r="G336" s="86" t="str">
        <f t="shared" si="149"/>
        <v/>
      </c>
      <c r="H336" s="87" t="str">
        <f t="shared" si="141"/>
        <v/>
      </c>
      <c r="I336" s="87" t="str">
        <f t="shared" si="159"/>
        <v/>
      </c>
      <c r="J336" s="87" t="str">
        <f t="shared" si="132"/>
        <v/>
      </c>
      <c r="K336" s="196" t="str">
        <f t="shared" si="133"/>
        <v/>
      </c>
      <c r="L336" s="87" t="str">
        <f t="shared" si="134"/>
        <v/>
      </c>
      <c r="N336" s="86" t="str">
        <f t="shared" si="135"/>
        <v/>
      </c>
      <c r="O336" s="86" t="str">
        <f t="shared" si="135"/>
        <v/>
      </c>
      <c r="P336" s="87" t="str">
        <f t="shared" si="142"/>
        <v/>
      </c>
      <c r="Q336" s="196" t="str">
        <f t="shared" si="157"/>
        <v/>
      </c>
      <c r="R336" s="87" t="str">
        <f t="shared" si="150"/>
        <v/>
      </c>
      <c r="S336" s="196" t="str">
        <f t="shared" si="136"/>
        <v/>
      </c>
      <c r="T336" s="87" t="str">
        <f t="shared" si="137"/>
        <v/>
      </c>
      <c r="V336" s="196" t="str">
        <f t="shared" si="138"/>
        <v/>
      </c>
      <c r="W336" s="196" t="str">
        <f t="shared" si="143"/>
        <v/>
      </c>
    </row>
    <row r="337" spans="1:23" x14ac:dyDescent="0.2">
      <c r="A337" s="91" t="str">
        <f t="shared" si="139"/>
        <v/>
      </c>
      <c r="B337" s="84" t="str">
        <f t="shared" si="144"/>
        <v/>
      </c>
      <c r="C337" s="84" t="str">
        <f t="shared" si="140"/>
        <v/>
      </c>
      <c r="D337" s="85"/>
      <c r="E337" s="86" t="str">
        <f t="shared" si="158"/>
        <v/>
      </c>
      <c r="F337" s="86" t="str">
        <f t="shared" si="148"/>
        <v/>
      </c>
      <c r="G337" s="86" t="str">
        <f t="shared" si="149"/>
        <v/>
      </c>
      <c r="H337" s="87" t="str">
        <f t="shared" si="141"/>
        <v/>
      </c>
      <c r="I337" s="87" t="str">
        <f t="shared" si="159"/>
        <v/>
      </c>
      <c r="J337" s="87" t="str">
        <f t="shared" si="132"/>
        <v/>
      </c>
      <c r="K337" s="196" t="str">
        <f t="shared" si="133"/>
        <v/>
      </c>
      <c r="L337" s="87" t="str">
        <f t="shared" si="134"/>
        <v/>
      </c>
      <c r="N337" s="86" t="str">
        <f t="shared" si="135"/>
        <v/>
      </c>
      <c r="O337" s="86" t="str">
        <f t="shared" si="135"/>
        <v/>
      </c>
      <c r="P337" s="87" t="str">
        <f t="shared" si="142"/>
        <v/>
      </c>
      <c r="Q337" s="196" t="str">
        <f t="shared" si="157"/>
        <v/>
      </c>
      <c r="R337" s="87" t="str">
        <f t="shared" si="150"/>
        <v/>
      </c>
      <c r="S337" s="196" t="str">
        <f t="shared" si="136"/>
        <v/>
      </c>
      <c r="T337" s="87" t="str">
        <f t="shared" si="137"/>
        <v/>
      </c>
      <c r="V337" s="196" t="str">
        <f t="shared" si="138"/>
        <v/>
      </c>
      <c r="W337" s="196" t="str">
        <f t="shared" si="143"/>
        <v/>
      </c>
    </row>
    <row r="338" spans="1:23" x14ac:dyDescent="0.2">
      <c r="A338" s="91" t="str">
        <f t="shared" si="139"/>
        <v/>
      </c>
      <c r="B338" s="84" t="str">
        <f t="shared" si="144"/>
        <v/>
      </c>
      <c r="C338" s="84" t="str">
        <f t="shared" si="140"/>
        <v/>
      </c>
      <c r="D338" s="85"/>
      <c r="E338" s="86" t="str">
        <f t="shared" si="158"/>
        <v/>
      </c>
      <c r="F338" s="86" t="str">
        <f t="shared" si="148"/>
        <v/>
      </c>
      <c r="G338" s="86" t="str">
        <f t="shared" si="149"/>
        <v/>
      </c>
      <c r="H338" s="87" t="str">
        <f t="shared" si="141"/>
        <v/>
      </c>
      <c r="I338" s="87" t="str">
        <f t="shared" si="159"/>
        <v/>
      </c>
      <c r="J338" s="87" t="str">
        <f t="shared" si="132"/>
        <v/>
      </c>
      <c r="K338" s="196" t="str">
        <f t="shared" si="133"/>
        <v/>
      </c>
      <c r="L338" s="87" t="str">
        <f t="shared" si="134"/>
        <v/>
      </c>
      <c r="N338" s="86" t="str">
        <f t="shared" si="135"/>
        <v/>
      </c>
      <c r="O338" s="86" t="str">
        <f t="shared" si="135"/>
        <v/>
      </c>
      <c r="P338" s="87" t="str">
        <f t="shared" si="142"/>
        <v/>
      </c>
      <c r="Q338" s="196" t="str">
        <f t="shared" si="157"/>
        <v/>
      </c>
      <c r="R338" s="87" t="str">
        <f t="shared" si="150"/>
        <v/>
      </c>
      <c r="S338" s="196" t="str">
        <f t="shared" si="136"/>
        <v/>
      </c>
      <c r="T338" s="87" t="str">
        <f t="shared" si="137"/>
        <v/>
      </c>
      <c r="V338" s="196" t="str">
        <f t="shared" si="138"/>
        <v/>
      </c>
      <c r="W338" s="196" t="str">
        <f t="shared" si="143"/>
        <v/>
      </c>
    </row>
    <row r="339" spans="1:23" x14ac:dyDescent="0.2">
      <c r="A339" s="91" t="str">
        <f t="shared" si="139"/>
        <v/>
      </c>
      <c r="B339" s="84" t="str">
        <f t="shared" si="144"/>
        <v/>
      </c>
      <c r="C339" s="84" t="str">
        <f t="shared" si="140"/>
        <v/>
      </c>
      <c r="D339" s="85"/>
      <c r="E339" s="86" t="str">
        <f t="shared" si="158"/>
        <v/>
      </c>
      <c r="F339" s="86" t="str">
        <f t="shared" si="148"/>
        <v/>
      </c>
      <c r="G339" s="86" t="str">
        <f t="shared" si="149"/>
        <v/>
      </c>
      <c r="H339" s="87" t="str">
        <f t="shared" si="141"/>
        <v/>
      </c>
      <c r="I339" s="87" t="str">
        <f t="shared" si="159"/>
        <v/>
      </c>
      <c r="J339" s="87" t="str">
        <f t="shared" si="132"/>
        <v/>
      </c>
      <c r="K339" s="196" t="str">
        <f t="shared" si="133"/>
        <v/>
      </c>
      <c r="L339" s="87" t="str">
        <f t="shared" si="134"/>
        <v/>
      </c>
      <c r="N339" s="86" t="str">
        <f t="shared" si="135"/>
        <v/>
      </c>
      <c r="O339" s="86" t="str">
        <f t="shared" si="135"/>
        <v/>
      </c>
      <c r="P339" s="87" t="str">
        <f t="shared" si="142"/>
        <v/>
      </c>
      <c r="Q339" s="196" t="str">
        <f t="shared" si="157"/>
        <v/>
      </c>
      <c r="R339" s="87" t="str">
        <f t="shared" si="150"/>
        <v/>
      </c>
      <c r="S339" s="196" t="str">
        <f t="shared" si="136"/>
        <v/>
      </c>
      <c r="T339" s="87" t="str">
        <f t="shared" si="137"/>
        <v/>
      </c>
      <c r="V339" s="196" t="str">
        <f t="shared" si="138"/>
        <v/>
      </c>
      <c r="W339" s="196" t="str">
        <f t="shared" si="143"/>
        <v/>
      </c>
    </row>
    <row r="340" spans="1:23" x14ac:dyDescent="0.2">
      <c r="A340" s="91" t="str">
        <f t="shared" si="139"/>
        <v/>
      </c>
      <c r="B340" s="84" t="str">
        <f t="shared" si="144"/>
        <v/>
      </c>
      <c r="C340" s="84" t="str">
        <f t="shared" si="140"/>
        <v/>
      </c>
      <c r="D340" s="85"/>
      <c r="E340" s="194" t="str">
        <f>IF(A340="","",IF(C340="","",VLOOKUP(EDATE(A340,-B$15),euribor!A:B,2,0)))</f>
        <v/>
      </c>
      <c r="F340" s="86" t="str">
        <f t="shared" si="148"/>
        <v/>
      </c>
      <c r="G340" s="86" t="str">
        <f t="shared" si="149"/>
        <v/>
      </c>
      <c r="H340" s="87" t="str">
        <f t="shared" si="141"/>
        <v/>
      </c>
      <c r="I340" s="202" t="str">
        <f>IF(A340="","",IFERROR(PMT(G340%/12,C340,-H340),""))</f>
        <v/>
      </c>
      <c r="J340" s="87" t="str">
        <f t="shared" si="132"/>
        <v/>
      </c>
      <c r="K340" s="196" t="str">
        <f t="shared" si="133"/>
        <v/>
      </c>
      <c r="L340" s="87" t="str">
        <f t="shared" si="134"/>
        <v/>
      </c>
      <c r="N340" s="86" t="str">
        <f t="shared" si="135"/>
        <v/>
      </c>
      <c r="O340" s="86" t="str">
        <f t="shared" si="135"/>
        <v/>
      </c>
      <c r="P340" s="87" t="str">
        <f t="shared" si="142"/>
        <v/>
      </c>
      <c r="Q340" s="203" t="str">
        <f>IF(A340="","",IFERROR(PMT(O340%/12,C340,-P340),""))</f>
        <v/>
      </c>
      <c r="R340" s="87" t="str">
        <f t="shared" si="150"/>
        <v/>
      </c>
      <c r="S340" s="196" t="str">
        <f t="shared" si="136"/>
        <v/>
      </c>
      <c r="T340" s="87" t="str">
        <f t="shared" si="137"/>
        <v/>
      </c>
      <c r="V340" s="196" t="str">
        <f t="shared" si="138"/>
        <v/>
      </c>
      <c r="W340" s="196" t="str">
        <f t="shared" si="143"/>
        <v/>
      </c>
    </row>
    <row r="341" spans="1:23" x14ac:dyDescent="0.2">
      <c r="A341" s="91" t="str">
        <f t="shared" si="139"/>
        <v/>
      </c>
      <c r="B341" s="84" t="str">
        <f t="shared" si="144"/>
        <v/>
      </c>
      <c r="C341" s="84" t="str">
        <f t="shared" si="140"/>
        <v/>
      </c>
      <c r="D341" s="85"/>
      <c r="E341" s="86" t="str">
        <f>IF(A341="","",E340)</f>
        <v/>
      </c>
      <c r="F341" s="86" t="str">
        <f t="shared" si="148"/>
        <v/>
      </c>
      <c r="G341" s="86" t="str">
        <f t="shared" si="149"/>
        <v/>
      </c>
      <c r="H341" s="87" t="str">
        <f t="shared" si="141"/>
        <v/>
      </c>
      <c r="I341" s="87" t="str">
        <f>IF(A341="","",I340)</f>
        <v/>
      </c>
      <c r="J341" s="87" t="str">
        <f t="shared" si="132"/>
        <v/>
      </c>
      <c r="K341" s="196" t="str">
        <f t="shared" si="133"/>
        <v/>
      </c>
      <c r="L341" s="87" t="str">
        <f t="shared" si="134"/>
        <v/>
      </c>
      <c r="N341" s="86" t="str">
        <f t="shared" si="135"/>
        <v/>
      </c>
      <c r="O341" s="86" t="str">
        <f t="shared" si="135"/>
        <v/>
      </c>
      <c r="P341" s="87" t="str">
        <f t="shared" si="142"/>
        <v/>
      </c>
      <c r="Q341" s="196" t="str">
        <f t="shared" ref="Q341:Q351" si="160">IF(A341="","",Q340)</f>
        <v/>
      </c>
      <c r="R341" s="87" t="str">
        <f t="shared" si="150"/>
        <v/>
      </c>
      <c r="S341" s="196" t="str">
        <f t="shared" si="136"/>
        <v/>
      </c>
      <c r="T341" s="87" t="str">
        <f t="shared" si="137"/>
        <v/>
      </c>
      <c r="V341" s="196" t="str">
        <f t="shared" si="138"/>
        <v/>
      </c>
      <c r="W341" s="196" t="str">
        <f t="shared" si="143"/>
        <v/>
      </c>
    </row>
    <row r="342" spans="1:23" x14ac:dyDescent="0.2">
      <c r="A342" s="91" t="str">
        <f t="shared" si="139"/>
        <v/>
      </c>
      <c r="B342" s="84" t="str">
        <f t="shared" si="144"/>
        <v/>
      </c>
      <c r="C342" s="84" t="str">
        <f t="shared" si="140"/>
        <v/>
      </c>
      <c r="D342" s="85"/>
      <c r="E342" s="86" t="str">
        <f t="shared" ref="E342:E351" si="161">IF(A342="","",E341)</f>
        <v/>
      </c>
      <c r="F342" s="86" t="str">
        <f t="shared" si="148"/>
        <v/>
      </c>
      <c r="G342" s="86" t="str">
        <f t="shared" si="149"/>
        <v/>
      </c>
      <c r="H342" s="87" t="str">
        <f t="shared" si="141"/>
        <v/>
      </c>
      <c r="I342" s="87" t="str">
        <f t="shared" ref="I342:I351" si="162">IF(A342="","",I341)</f>
        <v/>
      </c>
      <c r="J342" s="87" t="str">
        <f t="shared" si="132"/>
        <v/>
      </c>
      <c r="K342" s="196" t="str">
        <f t="shared" si="133"/>
        <v/>
      </c>
      <c r="L342" s="87" t="str">
        <f t="shared" si="134"/>
        <v/>
      </c>
      <c r="N342" s="86" t="str">
        <f t="shared" si="135"/>
        <v/>
      </c>
      <c r="O342" s="86" t="str">
        <f t="shared" si="135"/>
        <v/>
      </c>
      <c r="P342" s="87" t="str">
        <f t="shared" si="142"/>
        <v/>
      </c>
      <c r="Q342" s="196" t="str">
        <f t="shared" si="160"/>
        <v/>
      </c>
      <c r="R342" s="87" t="str">
        <f t="shared" si="150"/>
        <v/>
      </c>
      <c r="S342" s="196" t="str">
        <f t="shared" si="136"/>
        <v/>
      </c>
      <c r="T342" s="87" t="str">
        <f t="shared" si="137"/>
        <v/>
      </c>
      <c r="V342" s="196" t="str">
        <f t="shared" si="138"/>
        <v/>
      </c>
      <c r="W342" s="196" t="str">
        <f t="shared" si="143"/>
        <v/>
      </c>
    </row>
    <row r="343" spans="1:23" x14ac:dyDescent="0.2">
      <c r="A343" s="91" t="str">
        <f t="shared" si="139"/>
        <v/>
      </c>
      <c r="B343" s="84" t="str">
        <f t="shared" si="144"/>
        <v/>
      </c>
      <c r="C343" s="84" t="str">
        <f t="shared" si="140"/>
        <v/>
      </c>
      <c r="D343" s="85"/>
      <c r="E343" s="86" t="str">
        <f t="shared" si="161"/>
        <v/>
      </c>
      <c r="F343" s="86" t="str">
        <f t="shared" si="148"/>
        <v/>
      </c>
      <c r="G343" s="86" t="str">
        <f t="shared" si="149"/>
        <v/>
      </c>
      <c r="H343" s="87" t="str">
        <f t="shared" si="141"/>
        <v/>
      </c>
      <c r="I343" s="87" t="str">
        <f t="shared" si="162"/>
        <v/>
      </c>
      <c r="J343" s="87" t="str">
        <f t="shared" si="132"/>
        <v/>
      </c>
      <c r="K343" s="196" t="str">
        <f t="shared" si="133"/>
        <v/>
      </c>
      <c r="L343" s="87" t="str">
        <f t="shared" si="134"/>
        <v/>
      </c>
      <c r="N343" s="86" t="str">
        <f t="shared" si="135"/>
        <v/>
      </c>
      <c r="O343" s="86" t="str">
        <f t="shared" si="135"/>
        <v/>
      </c>
      <c r="P343" s="87" t="str">
        <f t="shared" si="142"/>
        <v/>
      </c>
      <c r="Q343" s="196" t="str">
        <f t="shared" si="160"/>
        <v/>
      </c>
      <c r="R343" s="87" t="str">
        <f t="shared" si="150"/>
        <v/>
      </c>
      <c r="S343" s="196" t="str">
        <f t="shared" si="136"/>
        <v/>
      </c>
      <c r="T343" s="87" t="str">
        <f t="shared" si="137"/>
        <v/>
      </c>
      <c r="V343" s="196" t="str">
        <f t="shared" si="138"/>
        <v/>
      </c>
      <c r="W343" s="196" t="str">
        <f t="shared" si="143"/>
        <v/>
      </c>
    </row>
    <row r="344" spans="1:23" x14ac:dyDescent="0.2">
      <c r="A344" s="91" t="str">
        <f t="shared" si="139"/>
        <v/>
      </c>
      <c r="B344" s="84" t="str">
        <f t="shared" si="144"/>
        <v/>
      </c>
      <c r="C344" s="84" t="str">
        <f t="shared" si="140"/>
        <v/>
      </c>
      <c r="D344" s="85"/>
      <c r="E344" s="86" t="str">
        <f t="shared" si="161"/>
        <v/>
      </c>
      <c r="F344" s="86" t="str">
        <f t="shared" si="148"/>
        <v/>
      </c>
      <c r="G344" s="86" t="str">
        <f t="shared" si="149"/>
        <v/>
      </c>
      <c r="H344" s="87" t="str">
        <f t="shared" si="141"/>
        <v/>
      </c>
      <c r="I344" s="87" t="str">
        <f t="shared" si="162"/>
        <v/>
      </c>
      <c r="J344" s="87" t="str">
        <f t="shared" si="132"/>
        <v/>
      </c>
      <c r="K344" s="196" t="str">
        <f t="shared" si="133"/>
        <v/>
      </c>
      <c r="L344" s="87" t="str">
        <f t="shared" si="134"/>
        <v/>
      </c>
      <c r="N344" s="86" t="str">
        <f t="shared" si="135"/>
        <v/>
      </c>
      <c r="O344" s="86" t="str">
        <f t="shared" si="135"/>
        <v/>
      </c>
      <c r="P344" s="87" t="str">
        <f t="shared" si="142"/>
        <v/>
      </c>
      <c r="Q344" s="196" t="str">
        <f t="shared" si="160"/>
        <v/>
      </c>
      <c r="R344" s="87" t="str">
        <f t="shared" si="150"/>
        <v/>
      </c>
      <c r="S344" s="196" t="str">
        <f t="shared" si="136"/>
        <v/>
      </c>
      <c r="T344" s="87" t="str">
        <f t="shared" si="137"/>
        <v/>
      </c>
      <c r="V344" s="196" t="str">
        <f t="shared" si="138"/>
        <v/>
      </c>
      <c r="W344" s="196" t="str">
        <f t="shared" si="143"/>
        <v/>
      </c>
    </row>
    <row r="345" spans="1:23" x14ac:dyDescent="0.2">
      <c r="A345" s="91" t="str">
        <f t="shared" si="139"/>
        <v/>
      </c>
      <c r="B345" s="84" t="str">
        <f t="shared" si="144"/>
        <v/>
      </c>
      <c r="C345" s="84" t="str">
        <f t="shared" si="140"/>
        <v/>
      </c>
      <c r="D345" s="85"/>
      <c r="E345" s="86" t="str">
        <f t="shared" si="161"/>
        <v/>
      </c>
      <c r="F345" s="86" t="str">
        <f t="shared" si="148"/>
        <v/>
      </c>
      <c r="G345" s="86" t="str">
        <f t="shared" si="149"/>
        <v/>
      </c>
      <c r="H345" s="87" t="str">
        <f t="shared" si="141"/>
        <v/>
      </c>
      <c r="I345" s="87" t="str">
        <f t="shared" si="162"/>
        <v/>
      </c>
      <c r="J345" s="87" t="str">
        <f t="shared" si="132"/>
        <v/>
      </c>
      <c r="K345" s="196" t="str">
        <f t="shared" si="133"/>
        <v/>
      </c>
      <c r="L345" s="87" t="str">
        <f t="shared" si="134"/>
        <v/>
      </c>
      <c r="N345" s="86" t="str">
        <f t="shared" si="135"/>
        <v/>
      </c>
      <c r="O345" s="86" t="str">
        <f t="shared" si="135"/>
        <v/>
      </c>
      <c r="P345" s="87" t="str">
        <f t="shared" si="142"/>
        <v/>
      </c>
      <c r="Q345" s="196" t="str">
        <f t="shared" si="160"/>
        <v/>
      </c>
      <c r="R345" s="87" t="str">
        <f t="shared" si="150"/>
        <v/>
      </c>
      <c r="S345" s="196" t="str">
        <f t="shared" si="136"/>
        <v/>
      </c>
      <c r="T345" s="87" t="str">
        <f t="shared" si="137"/>
        <v/>
      </c>
      <c r="V345" s="196" t="str">
        <f t="shared" si="138"/>
        <v/>
      </c>
      <c r="W345" s="196" t="str">
        <f t="shared" si="143"/>
        <v/>
      </c>
    </row>
    <row r="346" spans="1:23" x14ac:dyDescent="0.2">
      <c r="A346" s="91" t="str">
        <f t="shared" si="139"/>
        <v/>
      </c>
      <c r="B346" s="84" t="str">
        <f t="shared" si="144"/>
        <v/>
      </c>
      <c r="C346" s="84" t="str">
        <f t="shared" si="140"/>
        <v/>
      </c>
      <c r="D346" s="85"/>
      <c r="E346" s="198" t="str">
        <f>IF($B$17=12,E345,IF(A346="","",IF(C346="","",VLOOKUP(EDATE(A346,-B$15),euribor!A:B,2,0))))</f>
        <v/>
      </c>
      <c r="F346" s="86" t="str">
        <f t="shared" si="148"/>
        <v/>
      </c>
      <c r="G346" s="86" t="str">
        <f t="shared" si="149"/>
        <v/>
      </c>
      <c r="H346" s="87" t="str">
        <f t="shared" si="141"/>
        <v/>
      </c>
      <c r="I346" s="202" t="str">
        <f>IF(A346="","",IFERROR(PMT(G346%/12,C346,-H346),""))</f>
        <v/>
      </c>
      <c r="J346" s="87" t="str">
        <f t="shared" si="132"/>
        <v/>
      </c>
      <c r="K346" s="196" t="str">
        <f t="shared" si="133"/>
        <v/>
      </c>
      <c r="L346" s="87" t="str">
        <f t="shared" si="134"/>
        <v/>
      </c>
      <c r="N346" s="86" t="str">
        <f t="shared" si="135"/>
        <v/>
      </c>
      <c r="O346" s="86" t="str">
        <f t="shared" si="135"/>
        <v/>
      </c>
      <c r="P346" s="87" t="str">
        <f t="shared" si="142"/>
        <v/>
      </c>
      <c r="Q346" s="203" t="str">
        <f>IF(A346="","",IFERROR(PMT(O346%/12,C346,-P346),""))</f>
        <v/>
      </c>
      <c r="R346" s="87" t="str">
        <f t="shared" si="150"/>
        <v/>
      </c>
      <c r="S346" s="196" t="str">
        <f t="shared" si="136"/>
        <v/>
      </c>
      <c r="T346" s="87" t="str">
        <f t="shared" si="137"/>
        <v/>
      </c>
      <c r="V346" s="196" t="str">
        <f t="shared" si="138"/>
        <v/>
      </c>
      <c r="W346" s="196" t="str">
        <f t="shared" si="143"/>
        <v/>
      </c>
    </row>
    <row r="347" spans="1:23" x14ac:dyDescent="0.2">
      <c r="A347" s="91" t="str">
        <f t="shared" si="139"/>
        <v/>
      </c>
      <c r="B347" s="84" t="str">
        <f t="shared" si="144"/>
        <v/>
      </c>
      <c r="C347" s="84" t="str">
        <f t="shared" si="140"/>
        <v/>
      </c>
      <c r="D347" s="85"/>
      <c r="E347" s="86" t="str">
        <f t="shared" si="161"/>
        <v/>
      </c>
      <c r="F347" s="86" t="str">
        <f t="shared" si="148"/>
        <v/>
      </c>
      <c r="G347" s="86" t="str">
        <f t="shared" si="149"/>
        <v/>
      </c>
      <c r="H347" s="87" t="str">
        <f t="shared" si="141"/>
        <v/>
      </c>
      <c r="I347" s="87" t="str">
        <f t="shared" si="162"/>
        <v/>
      </c>
      <c r="J347" s="87" t="str">
        <f t="shared" si="132"/>
        <v/>
      </c>
      <c r="K347" s="196" t="str">
        <f t="shared" si="133"/>
        <v/>
      </c>
      <c r="L347" s="87" t="str">
        <f t="shared" si="134"/>
        <v/>
      </c>
      <c r="N347" s="86" t="str">
        <f t="shared" si="135"/>
        <v/>
      </c>
      <c r="O347" s="86" t="str">
        <f t="shared" si="135"/>
        <v/>
      </c>
      <c r="P347" s="87" t="str">
        <f t="shared" si="142"/>
        <v/>
      </c>
      <c r="Q347" s="196" t="str">
        <f t="shared" si="160"/>
        <v/>
      </c>
      <c r="R347" s="87" t="str">
        <f t="shared" si="150"/>
        <v/>
      </c>
      <c r="S347" s="196" t="str">
        <f t="shared" si="136"/>
        <v/>
      </c>
      <c r="T347" s="87" t="str">
        <f t="shared" si="137"/>
        <v/>
      </c>
      <c r="V347" s="196" t="str">
        <f t="shared" si="138"/>
        <v/>
      </c>
      <c r="W347" s="196" t="str">
        <f t="shared" si="143"/>
        <v/>
      </c>
    </row>
    <row r="348" spans="1:23" x14ac:dyDescent="0.2">
      <c r="A348" s="91" t="str">
        <f t="shared" si="139"/>
        <v/>
      </c>
      <c r="B348" s="84" t="str">
        <f t="shared" si="144"/>
        <v/>
      </c>
      <c r="C348" s="84" t="str">
        <f t="shared" si="140"/>
        <v/>
      </c>
      <c r="D348" s="85"/>
      <c r="E348" s="86" t="str">
        <f t="shared" si="161"/>
        <v/>
      </c>
      <c r="F348" s="86" t="str">
        <f t="shared" si="148"/>
        <v/>
      </c>
      <c r="G348" s="86" t="str">
        <f t="shared" si="149"/>
        <v/>
      </c>
      <c r="H348" s="87" t="str">
        <f t="shared" si="141"/>
        <v/>
      </c>
      <c r="I348" s="87" t="str">
        <f t="shared" si="162"/>
        <v/>
      </c>
      <c r="J348" s="87" t="str">
        <f t="shared" ref="J348:J387" si="163">IFERROR(H348*G348%/12,"")</f>
        <v/>
      </c>
      <c r="K348" s="196" t="str">
        <f t="shared" ref="K348:K387" si="164">IFERROR(I348-J348,"")</f>
        <v/>
      </c>
      <c r="L348" s="87" t="str">
        <f t="shared" ref="L348:L387" si="165">IFERROR(H348-K348,"")</f>
        <v/>
      </c>
      <c r="N348" s="86" t="str">
        <f t="shared" ref="N348:O387" si="166">E348</f>
        <v/>
      </c>
      <c r="O348" s="86" t="str">
        <f t="shared" si="166"/>
        <v/>
      </c>
      <c r="P348" s="87" t="str">
        <f t="shared" si="142"/>
        <v/>
      </c>
      <c r="Q348" s="196" t="str">
        <f t="shared" si="160"/>
        <v/>
      </c>
      <c r="R348" s="87" t="str">
        <f t="shared" si="150"/>
        <v/>
      </c>
      <c r="S348" s="196" t="str">
        <f t="shared" ref="S348:S387" si="167">IFERROR(Q348-R348,"")</f>
        <v/>
      </c>
      <c r="T348" s="87" t="str">
        <f t="shared" ref="T348:T387" si="168">IFERROR(P348-S348,"")</f>
        <v/>
      </c>
      <c r="V348" s="196" t="str">
        <f t="shared" ref="V348:V387" si="169">IFERROR(I348-Q348,"")</f>
        <v/>
      </c>
      <c r="W348" s="196" t="str">
        <f t="shared" si="143"/>
        <v/>
      </c>
    </row>
    <row r="349" spans="1:23" x14ac:dyDescent="0.2">
      <c r="A349" s="91" t="str">
        <f t="shared" ref="A349:A387" si="170">IF(A348&lt;B$4,EDATE(A348,1),"")</f>
        <v/>
      </c>
      <c r="B349" s="84" t="str">
        <f t="shared" si="144"/>
        <v/>
      </c>
      <c r="C349" s="84" t="str">
        <f t="shared" ref="C349:C387" si="171">IF(A349="","",IFERROR(IF(C348-1&lt;=0,"",C348-1),""))</f>
        <v/>
      </c>
      <c r="D349" s="85"/>
      <c r="E349" s="86" t="str">
        <f t="shared" si="161"/>
        <v/>
      </c>
      <c r="F349" s="86" t="str">
        <f t="shared" si="148"/>
        <v/>
      </c>
      <c r="G349" s="86" t="str">
        <f t="shared" si="149"/>
        <v/>
      </c>
      <c r="H349" s="87" t="str">
        <f t="shared" ref="H349:H387" si="172">IFERROR(L348,"")</f>
        <v/>
      </c>
      <c r="I349" s="87" t="str">
        <f t="shared" si="162"/>
        <v/>
      </c>
      <c r="J349" s="87" t="str">
        <f t="shared" si="163"/>
        <v/>
      </c>
      <c r="K349" s="196" t="str">
        <f t="shared" si="164"/>
        <v/>
      </c>
      <c r="L349" s="87" t="str">
        <f t="shared" si="165"/>
        <v/>
      </c>
      <c r="N349" s="86" t="str">
        <f t="shared" si="166"/>
        <v/>
      </c>
      <c r="O349" s="86" t="str">
        <f t="shared" si="166"/>
        <v/>
      </c>
      <c r="P349" s="87" t="str">
        <f t="shared" ref="P349:P387" si="173">IFERROR(T348,"")</f>
        <v/>
      </c>
      <c r="Q349" s="196" t="str">
        <f t="shared" si="160"/>
        <v/>
      </c>
      <c r="R349" s="87" t="str">
        <f t="shared" si="150"/>
        <v/>
      </c>
      <c r="S349" s="196" t="str">
        <f t="shared" si="167"/>
        <v/>
      </c>
      <c r="T349" s="87" t="str">
        <f t="shared" si="168"/>
        <v/>
      </c>
      <c r="V349" s="196" t="str">
        <f t="shared" si="169"/>
        <v/>
      </c>
      <c r="W349" s="196" t="str">
        <f t="shared" ref="W349:W387" si="174">IFERROR(W348+V349,"")</f>
        <v/>
      </c>
    </row>
    <row r="350" spans="1:23" x14ac:dyDescent="0.2">
      <c r="A350" s="91" t="str">
        <f t="shared" si="170"/>
        <v/>
      </c>
      <c r="B350" s="84" t="str">
        <f t="shared" ref="B350:B387" si="175">IF(A350="","",B349+1)</f>
        <v/>
      </c>
      <c r="C350" s="84" t="str">
        <f t="shared" si="171"/>
        <v/>
      </c>
      <c r="D350" s="85"/>
      <c r="E350" s="86" t="str">
        <f t="shared" si="161"/>
        <v/>
      </c>
      <c r="F350" s="86" t="str">
        <f t="shared" si="148"/>
        <v/>
      </c>
      <c r="G350" s="86" t="str">
        <f t="shared" si="149"/>
        <v/>
      </c>
      <c r="H350" s="87" t="str">
        <f t="shared" si="172"/>
        <v/>
      </c>
      <c r="I350" s="87" t="str">
        <f t="shared" si="162"/>
        <v/>
      </c>
      <c r="J350" s="87" t="str">
        <f t="shared" si="163"/>
        <v/>
      </c>
      <c r="K350" s="196" t="str">
        <f t="shared" si="164"/>
        <v/>
      </c>
      <c r="L350" s="87" t="str">
        <f t="shared" si="165"/>
        <v/>
      </c>
      <c r="N350" s="86" t="str">
        <f t="shared" si="166"/>
        <v/>
      </c>
      <c r="O350" s="86" t="str">
        <f t="shared" si="166"/>
        <v/>
      </c>
      <c r="P350" s="87" t="str">
        <f t="shared" si="173"/>
        <v/>
      </c>
      <c r="Q350" s="196" t="str">
        <f t="shared" si="160"/>
        <v/>
      </c>
      <c r="R350" s="87" t="str">
        <f t="shared" si="150"/>
        <v/>
      </c>
      <c r="S350" s="196" t="str">
        <f t="shared" si="167"/>
        <v/>
      </c>
      <c r="T350" s="87" t="str">
        <f t="shared" si="168"/>
        <v/>
      </c>
      <c r="V350" s="196" t="str">
        <f t="shared" si="169"/>
        <v/>
      </c>
      <c r="W350" s="196" t="str">
        <f t="shared" si="174"/>
        <v/>
      </c>
    </row>
    <row r="351" spans="1:23" x14ac:dyDescent="0.2">
      <c r="A351" s="91" t="str">
        <f t="shared" si="170"/>
        <v/>
      </c>
      <c r="B351" s="84" t="str">
        <f t="shared" si="175"/>
        <v/>
      </c>
      <c r="C351" s="84" t="str">
        <f t="shared" si="171"/>
        <v/>
      </c>
      <c r="D351" s="85"/>
      <c r="E351" s="86" t="str">
        <f t="shared" si="161"/>
        <v/>
      </c>
      <c r="F351" s="86" t="str">
        <f t="shared" si="148"/>
        <v/>
      </c>
      <c r="G351" s="86" t="str">
        <f t="shared" si="149"/>
        <v/>
      </c>
      <c r="H351" s="87" t="str">
        <f t="shared" si="172"/>
        <v/>
      </c>
      <c r="I351" s="87" t="str">
        <f t="shared" si="162"/>
        <v/>
      </c>
      <c r="J351" s="87" t="str">
        <f t="shared" si="163"/>
        <v/>
      </c>
      <c r="K351" s="196" t="str">
        <f t="shared" si="164"/>
        <v/>
      </c>
      <c r="L351" s="87" t="str">
        <f t="shared" si="165"/>
        <v/>
      </c>
      <c r="N351" s="86" t="str">
        <f t="shared" si="166"/>
        <v/>
      </c>
      <c r="O351" s="86" t="str">
        <f t="shared" si="166"/>
        <v/>
      </c>
      <c r="P351" s="87" t="str">
        <f t="shared" si="173"/>
        <v/>
      </c>
      <c r="Q351" s="196" t="str">
        <f t="shared" si="160"/>
        <v/>
      </c>
      <c r="R351" s="87" t="str">
        <f t="shared" si="150"/>
        <v/>
      </c>
      <c r="S351" s="196" t="str">
        <f t="shared" si="167"/>
        <v/>
      </c>
      <c r="T351" s="87" t="str">
        <f t="shared" si="168"/>
        <v/>
      </c>
      <c r="V351" s="196" t="str">
        <f t="shared" si="169"/>
        <v/>
      </c>
      <c r="W351" s="196" t="str">
        <f t="shared" si="174"/>
        <v/>
      </c>
    </row>
    <row r="352" spans="1:23" x14ac:dyDescent="0.2">
      <c r="A352" s="91" t="str">
        <f t="shared" si="170"/>
        <v/>
      </c>
      <c r="B352" s="84" t="str">
        <f t="shared" si="175"/>
        <v/>
      </c>
      <c r="C352" s="84" t="str">
        <f t="shared" si="171"/>
        <v/>
      </c>
      <c r="D352" s="85"/>
      <c r="E352" s="194" t="str">
        <f>IF(A352="","",IF(C352="","",VLOOKUP(EDATE(A352,-B$15),euribor!A:B,2,0)))</f>
        <v/>
      </c>
      <c r="F352" s="86" t="str">
        <f t="shared" si="148"/>
        <v/>
      </c>
      <c r="G352" s="86" t="str">
        <f t="shared" si="149"/>
        <v/>
      </c>
      <c r="H352" s="87" t="str">
        <f t="shared" si="172"/>
        <v/>
      </c>
      <c r="I352" s="202" t="str">
        <f>IF(A352="","",IFERROR(PMT(G352%/12,C352,-H352),""))</f>
        <v/>
      </c>
      <c r="J352" s="87" t="str">
        <f t="shared" si="163"/>
        <v/>
      </c>
      <c r="K352" s="196" t="str">
        <f t="shared" si="164"/>
        <v/>
      </c>
      <c r="L352" s="87" t="str">
        <f t="shared" si="165"/>
        <v/>
      </c>
      <c r="N352" s="86" t="str">
        <f t="shared" si="166"/>
        <v/>
      </c>
      <c r="O352" s="86" t="str">
        <f t="shared" si="166"/>
        <v/>
      </c>
      <c r="P352" s="87" t="str">
        <f t="shared" si="173"/>
        <v/>
      </c>
      <c r="Q352" s="203" t="str">
        <f>IF(A352="","",IFERROR(PMT(O352%/12,C352,-P352),""))</f>
        <v/>
      </c>
      <c r="R352" s="87" t="str">
        <f t="shared" si="150"/>
        <v/>
      </c>
      <c r="S352" s="196" t="str">
        <f t="shared" si="167"/>
        <v/>
      </c>
      <c r="T352" s="87" t="str">
        <f t="shared" si="168"/>
        <v/>
      </c>
      <c r="V352" s="196" t="str">
        <f t="shared" si="169"/>
        <v/>
      </c>
      <c r="W352" s="196" t="str">
        <f t="shared" si="174"/>
        <v/>
      </c>
    </row>
    <row r="353" spans="1:23" x14ac:dyDescent="0.2">
      <c r="A353" s="91" t="str">
        <f t="shared" si="170"/>
        <v/>
      </c>
      <c r="B353" s="84" t="str">
        <f t="shared" si="175"/>
        <v/>
      </c>
      <c r="C353" s="84" t="str">
        <f t="shared" si="171"/>
        <v/>
      </c>
      <c r="D353" s="85"/>
      <c r="E353" s="86" t="str">
        <f>IF(A353="","",E352)</f>
        <v/>
      </c>
      <c r="F353" s="86" t="str">
        <f t="shared" si="148"/>
        <v/>
      </c>
      <c r="G353" s="86" t="str">
        <f t="shared" si="149"/>
        <v/>
      </c>
      <c r="H353" s="87" t="str">
        <f t="shared" si="172"/>
        <v/>
      </c>
      <c r="I353" s="87" t="str">
        <f>IF(A353="","",I352)</f>
        <v/>
      </c>
      <c r="J353" s="87" t="str">
        <f t="shared" si="163"/>
        <v/>
      </c>
      <c r="K353" s="196" t="str">
        <f t="shared" si="164"/>
        <v/>
      </c>
      <c r="L353" s="87" t="str">
        <f t="shared" si="165"/>
        <v/>
      </c>
      <c r="N353" s="86" t="str">
        <f t="shared" si="166"/>
        <v/>
      </c>
      <c r="O353" s="86" t="str">
        <f t="shared" si="166"/>
        <v/>
      </c>
      <c r="P353" s="87" t="str">
        <f t="shared" si="173"/>
        <v/>
      </c>
      <c r="Q353" s="196" t="str">
        <f t="shared" ref="Q353:Q363" si="176">IF(A353="","",Q352)</f>
        <v/>
      </c>
      <c r="R353" s="87" t="str">
        <f t="shared" si="150"/>
        <v/>
      </c>
      <c r="S353" s="196" t="str">
        <f t="shared" si="167"/>
        <v/>
      </c>
      <c r="T353" s="87" t="str">
        <f t="shared" si="168"/>
        <v/>
      </c>
      <c r="V353" s="196" t="str">
        <f t="shared" si="169"/>
        <v/>
      </c>
      <c r="W353" s="196" t="str">
        <f t="shared" si="174"/>
        <v/>
      </c>
    </row>
    <row r="354" spans="1:23" x14ac:dyDescent="0.2">
      <c r="A354" s="91" t="str">
        <f t="shared" si="170"/>
        <v/>
      </c>
      <c r="B354" s="84" t="str">
        <f t="shared" si="175"/>
        <v/>
      </c>
      <c r="C354" s="84" t="str">
        <f t="shared" si="171"/>
        <v/>
      </c>
      <c r="D354" s="85"/>
      <c r="E354" s="86" t="str">
        <f t="shared" ref="E354:E363" si="177">IF(A354="","",E353)</f>
        <v/>
      </c>
      <c r="F354" s="86" t="str">
        <f t="shared" si="148"/>
        <v/>
      </c>
      <c r="G354" s="86" t="str">
        <f t="shared" si="149"/>
        <v/>
      </c>
      <c r="H354" s="87" t="str">
        <f t="shared" si="172"/>
        <v/>
      </c>
      <c r="I354" s="87" t="str">
        <f t="shared" ref="I354:I363" si="178">IF(A354="","",I353)</f>
        <v/>
      </c>
      <c r="J354" s="87" t="str">
        <f t="shared" si="163"/>
        <v/>
      </c>
      <c r="K354" s="196" t="str">
        <f t="shared" si="164"/>
        <v/>
      </c>
      <c r="L354" s="87" t="str">
        <f t="shared" si="165"/>
        <v/>
      </c>
      <c r="N354" s="86" t="str">
        <f t="shared" si="166"/>
        <v/>
      </c>
      <c r="O354" s="86" t="str">
        <f t="shared" si="166"/>
        <v/>
      </c>
      <c r="P354" s="87" t="str">
        <f t="shared" si="173"/>
        <v/>
      </c>
      <c r="Q354" s="196" t="str">
        <f t="shared" si="176"/>
        <v/>
      </c>
      <c r="R354" s="87" t="str">
        <f t="shared" si="150"/>
        <v/>
      </c>
      <c r="S354" s="196" t="str">
        <f t="shared" si="167"/>
        <v/>
      </c>
      <c r="T354" s="87" t="str">
        <f t="shared" si="168"/>
        <v/>
      </c>
      <c r="V354" s="196" t="str">
        <f t="shared" si="169"/>
        <v/>
      </c>
      <c r="W354" s="196" t="str">
        <f t="shared" si="174"/>
        <v/>
      </c>
    </row>
    <row r="355" spans="1:23" x14ac:dyDescent="0.2">
      <c r="A355" s="91" t="str">
        <f t="shared" si="170"/>
        <v/>
      </c>
      <c r="B355" s="84" t="str">
        <f t="shared" si="175"/>
        <v/>
      </c>
      <c r="C355" s="84" t="str">
        <f t="shared" si="171"/>
        <v/>
      </c>
      <c r="D355" s="85"/>
      <c r="E355" s="86" t="str">
        <f t="shared" si="177"/>
        <v/>
      </c>
      <c r="F355" s="86" t="str">
        <f t="shared" si="148"/>
        <v/>
      </c>
      <c r="G355" s="86" t="str">
        <f t="shared" si="149"/>
        <v/>
      </c>
      <c r="H355" s="87" t="str">
        <f t="shared" si="172"/>
        <v/>
      </c>
      <c r="I355" s="87" t="str">
        <f t="shared" si="178"/>
        <v/>
      </c>
      <c r="J355" s="87" t="str">
        <f t="shared" si="163"/>
        <v/>
      </c>
      <c r="K355" s="196" t="str">
        <f t="shared" si="164"/>
        <v/>
      </c>
      <c r="L355" s="87" t="str">
        <f t="shared" si="165"/>
        <v/>
      </c>
      <c r="N355" s="86" t="str">
        <f t="shared" si="166"/>
        <v/>
      </c>
      <c r="O355" s="86" t="str">
        <f t="shared" si="166"/>
        <v/>
      </c>
      <c r="P355" s="87" t="str">
        <f t="shared" si="173"/>
        <v/>
      </c>
      <c r="Q355" s="196" t="str">
        <f t="shared" si="176"/>
        <v/>
      </c>
      <c r="R355" s="87" t="str">
        <f t="shared" si="150"/>
        <v/>
      </c>
      <c r="S355" s="196" t="str">
        <f t="shared" si="167"/>
        <v/>
      </c>
      <c r="T355" s="87" t="str">
        <f t="shared" si="168"/>
        <v/>
      </c>
      <c r="V355" s="196" t="str">
        <f t="shared" si="169"/>
        <v/>
      </c>
      <c r="W355" s="196" t="str">
        <f t="shared" si="174"/>
        <v/>
      </c>
    </row>
    <row r="356" spans="1:23" x14ac:dyDescent="0.2">
      <c r="A356" s="91" t="str">
        <f t="shared" si="170"/>
        <v/>
      </c>
      <c r="B356" s="84" t="str">
        <f t="shared" si="175"/>
        <v/>
      </c>
      <c r="C356" s="84" t="str">
        <f t="shared" si="171"/>
        <v/>
      </c>
      <c r="D356" s="85"/>
      <c r="E356" s="86" t="str">
        <f t="shared" si="177"/>
        <v/>
      </c>
      <c r="F356" s="86" t="str">
        <f t="shared" si="148"/>
        <v/>
      </c>
      <c r="G356" s="86" t="str">
        <f t="shared" si="149"/>
        <v/>
      </c>
      <c r="H356" s="87" t="str">
        <f t="shared" si="172"/>
        <v/>
      </c>
      <c r="I356" s="87" t="str">
        <f t="shared" si="178"/>
        <v/>
      </c>
      <c r="J356" s="87" t="str">
        <f t="shared" si="163"/>
        <v/>
      </c>
      <c r="K356" s="196" t="str">
        <f t="shared" si="164"/>
        <v/>
      </c>
      <c r="L356" s="87" t="str">
        <f t="shared" si="165"/>
        <v/>
      </c>
      <c r="N356" s="86" t="str">
        <f t="shared" si="166"/>
        <v/>
      </c>
      <c r="O356" s="86" t="str">
        <f t="shared" si="166"/>
        <v/>
      </c>
      <c r="P356" s="87" t="str">
        <f t="shared" si="173"/>
        <v/>
      </c>
      <c r="Q356" s="196" t="str">
        <f t="shared" si="176"/>
        <v/>
      </c>
      <c r="R356" s="87" t="str">
        <f t="shared" si="150"/>
        <v/>
      </c>
      <c r="S356" s="196" t="str">
        <f t="shared" si="167"/>
        <v/>
      </c>
      <c r="T356" s="87" t="str">
        <f t="shared" si="168"/>
        <v/>
      </c>
      <c r="V356" s="196" t="str">
        <f t="shared" si="169"/>
        <v/>
      </c>
      <c r="W356" s="196" t="str">
        <f t="shared" si="174"/>
        <v/>
      </c>
    </row>
    <row r="357" spans="1:23" x14ac:dyDescent="0.2">
      <c r="A357" s="91" t="str">
        <f t="shared" si="170"/>
        <v/>
      </c>
      <c r="B357" s="84" t="str">
        <f t="shared" si="175"/>
        <v/>
      </c>
      <c r="C357" s="84" t="str">
        <f t="shared" si="171"/>
        <v/>
      </c>
      <c r="D357" s="85"/>
      <c r="E357" s="86" t="str">
        <f t="shared" si="177"/>
        <v/>
      </c>
      <c r="F357" s="86" t="str">
        <f t="shared" si="148"/>
        <v/>
      </c>
      <c r="G357" s="86" t="str">
        <f t="shared" si="149"/>
        <v/>
      </c>
      <c r="H357" s="87" t="str">
        <f t="shared" si="172"/>
        <v/>
      </c>
      <c r="I357" s="87" t="str">
        <f t="shared" si="178"/>
        <v/>
      </c>
      <c r="J357" s="87" t="str">
        <f t="shared" si="163"/>
        <v/>
      </c>
      <c r="K357" s="196" t="str">
        <f t="shared" si="164"/>
        <v/>
      </c>
      <c r="L357" s="87" t="str">
        <f t="shared" si="165"/>
        <v/>
      </c>
      <c r="N357" s="86" t="str">
        <f t="shared" si="166"/>
        <v/>
      </c>
      <c r="O357" s="86" t="str">
        <f t="shared" si="166"/>
        <v/>
      </c>
      <c r="P357" s="87" t="str">
        <f t="shared" si="173"/>
        <v/>
      </c>
      <c r="Q357" s="196" t="str">
        <f t="shared" si="176"/>
        <v/>
      </c>
      <c r="R357" s="87" t="str">
        <f t="shared" si="150"/>
        <v/>
      </c>
      <c r="S357" s="196" t="str">
        <f t="shared" si="167"/>
        <v/>
      </c>
      <c r="T357" s="87" t="str">
        <f t="shared" si="168"/>
        <v/>
      </c>
      <c r="V357" s="196" t="str">
        <f t="shared" si="169"/>
        <v/>
      </c>
      <c r="W357" s="196" t="str">
        <f t="shared" si="174"/>
        <v/>
      </c>
    </row>
    <row r="358" spans="1:23" x14ac:dyDescent="0.2">
      <c r="A358" s="91" t="str">
        <f t="shared" si="170"/>
        <v/>
      </c>
      <c r="B358" s="84" t="str">
        <f t="shared" si="175"/>
        <v/>
      </c>
      <c r="C358" s="84" t="str">
        <f t="shared" si="171"/>
        <v/>
      </c>
      <c r="D358" s="85"/>
      <c r="E358" s="198" t="str">
        <f>IF($B$17=12,E357,IF(A358="","",IF(C358="","",VLOOKUP(EDATE(A358,-B$15),euribor!A:B,2,0))))</f>
        <v/>
      </c>
      <c r="F358" s="86" t="str">
        <f t="shared" si="148"/>
        <v/>
      </c>
      <c r="G358" s="86" t="str">
        <f t="shared" si="149"/>
        <v/>
      </c>
      <c r="H358" s="87" t="str">
        <f t="shared" si="172"/>
        <v/>
      </c>
      <c r="I358" s="202" t="str">
        <f>IF(A358="","",IFERROR(PMT(G358%/12,C358,-H358),""))</f>
        <v/>
      </c>
      <c r="J358" s="87" t="str">
        <f t="shared" si="163"/>
        <v/>
      </c>
      <c r="K358" s="196" t="str">
        <f t="shared" si="164"/>
        <v/>
      </c>
      <c r="L358" s="87" t="str">
        <f t="shared" si="165"/>
        <v/>
      </c>
      <c r="N358" s="86" t="str">
        <f t="shared" si="166"/>
        <v/>
      </c>
      <c r="O358" s="86" t="str">
        <f t="shared" si="166"/>
        <v/>
      </c>
      <c r="P358" s="87" t="str">
        <f t="shared" si="173"/>
        <v/>
      </c>
      <c r="Q358" s="203" t="str">
        <f>IF(A358="","",IFERROR(PMT(O358%/12,C358,-P358),""))</f>
        <v/>
      </c>
      <c r="R358" s="87" t="str">
        <f t="shared" si="150"/>
        <v/>
      </c>
      <c r="S358" s="196" t="str">
        <f t="shared" si="167"/>
        <v/>
      </c>
      <c r="T358" s="87" t="str">
        <f t="shared" si="168"/>
        <v/>
      </c>
      <c r="V358" s="196" t="str">
        <f t="shared" si="169"/>
        <v/>
      </c>
      <c r="W358" s="196" t="str">
        <f t="shared" si="174"/>
        <v/>
      </c>
    </row>
    <row r="359" spans="1:23" x14ac:dyDescent="0.2">
      <c r="A359" s="91" t="str">
        <f t="shared" si="170"/>
        <v/>
      </c>
      <c r="B359" s="84" t="str">
        <f t="shared" si="175"/>
        <v/>
      </c>
      <c r="C359" s="84" t="str">
        <f t="shared" si="171"/>
        <v/>
      </c>
      <c r="D359" s="85"/>
      <c r="E359" s="86" t="str">
        <f t="shared" si="177"/>
        <v/>
      </c>
      <c r="F359" s="86" t="str">
        <f t="shared" si="148"/>
        <v/>
      </c>
      <c r="G359" s="86" t="str">
        <f t="shared" si="149"/>
        <v/>
      </c>
      <c r="H359" s="87" t="str">
        <f t="shared" si="172"/>
        <v/>
      </c>
      <c r="I359" s="87" t="str">
        <f t="shared" si="178"/>
        <v/>
      </c>
      <c r="J359" s="87" t="str">
        <f t="shared" si="163"/>
        <v/>
      </c>
      <c r="K359" s="196" t="str">
        <f t="shared" si="164"/>
        <v/>
      </c>
      <c r="L359" s="87" t="str">
        <f t="shared" si="165"/>
        <v/>
      </c>
      <c r="N359" s="86" t="str">
        <f t="shared" si="166"/>
        <v/>
      </c>
      <c r="O359" s="86" t="str">
        <f t="shared" si="166"/>
        <v/>
      </c>
      <c r="P359" s="87" t="str">
        <f t="shared" si="173"/>
        <v/>
      </c>
      <c r="Q359" s="196" t="str">
        <f t="shared" si="176"/>
        <v/>
      </c>
      <c r="R359" s="87" t="str">
        <f t="shared" si="150"/>
        <v/>
      </c>
      <c r="S359" s="196" t="str">
        <f t="shared" si="167"/>
        <v/>
      </c>
      <c r="T359" s="87" t="str">
        <f t="shared" si="168"/>
        <v/>
      </c>
      <c r="V359" s="196" t="str">
        <f t="shared" si="169"/>
        <v/>
      </c>
      <c r="W359" s="196" t="str">
        <f t="shared" si="174"/>
        <v/>
      </c>
    </row>
    <row r="360" spans="1:23" x14ac:dyDescent="0.2">
      <c r="A360" s="91" t="str">
        <f t="shared" si="170"/>
        <v/>
      </c>
      <c r="B360" s="84" t="str">
        <f t="shared" si="175"/>
        <v/>
      </c>
      <c r="C360" s="84" t="str">
        <f t="shared" si="171"/>
        <v/>
      </c>
      <c r="D360" s="85"/>
      <c r="E360" s="86" t="str">
        <f t="shared" si="177"/>
        <v/>
      </c>
      <c r="F360" s="86" t="str">
        <f t="shared" ref="F360:F387" si="179">IF(E360=0,"",IFERROR(E360+B$12,""))</f>
        <v/>
      </c>
      <c r="G360" s="86" t="str">
        <f t="shared" ref="G360:G387" si="180">IF(F360&lt;=B$16,B$16,F360)</f>
        <v/>
      </c>
      <c r="H360" s="87" t="str">
        <f t="shared" si="172"/>
        <v/>
      </c>
      <c r="I360" s="87" t="str">
        <f t="shared" si="178"/>
        <v/>
      </c>
      <c r="J360" s="87" t="str">
        <f t="shared" si="163"/>
        <v/>
      </c>
      <c r="K360" s="196" t="str">
        <f t="shared" si="164"/>
        <v/>
      </c>
      <c r="L360" s="87" t="str">
        <f t="shared" si="165"/>
        <v/>
      </c>
      <c r="N360" s="86" t="str">
        <f t="shared" si="166"/>
        <v/>
      </c>
      <c r="O360" s="86" t="str">
        <f t="shared" si="166"/>
        <v/>
      </c>
      <c r="P360" s="87" t="str">
        <f t="shared" si="173"/>
        <v/>
      </c>
      <c r="Q360" s="196" t="str">
        <f t="shared" si="176"/>
        <v/>
      </c>
      <c r="R360" s="87" t="str">
        <f t="shared" si="150"/>
        <v/>
      </c>
      <c r="S360" s="196" t="str">
        <f t="shared" si="167"/>
        <v/>
      </c>
      <c r="T360" s="87" t="str">
        <f t="shared" si="168"/>
        <v/>
      </c>
      <c r="V360" s="196" t="str">
        <f t="shared" si="169"/>
        <v/>
      </c>
      <c r="W360" s="196" t="str">
        <f t="shared" si="174"/>
        <v/>
      </c>
    </row>
    <row r="361" spans="1:23" x14ac:dyDescent="0.2">
      <c r="A361" s="91" t="str">
        <f t="shared" si="170"/>
        <v/>
      </c>
      <c r="B361" s="84" t="str">
        <f t="shared" si="175"/>
        <v/>
      </c>
      <c r="C361" s="84" t="str">
        <f t="shared" si="171"/>
        <v/>
      </c>
      <c r="D361" s="85"/>
      <c r="E361" s="86" t="str">
        <f t="shared" si="177"/>
        <v/>
      </c>
      <c r="F361" s="86" t="str">
        <f t="shared" si="179"/>
        <v/>
      </c>
      <c r="G361" s="86" t="str">
        <f t="shared" si="180"/>
        <v/>
      </c>
      <c r="H361" s="87" t="str">
        <f t="shared" si="172"/>
        <v/>
      </c>
      <c r="I361" s="87" t="str">
        <f t="shared" si="178"/>
        <v/>
      </c>
      <c r="J361" s="87" t="str">
        <f t="shared" si="163"/>
        <v/>
      </c>
      <c r="K361" s="196" t="str">
        <f t="shared" si="164"/>
        <v/>
      </c>
      <c r="L361" s="87" t="str">
        <f t="shared" si="165"/>
        <v/>
      </c>
      <c r="N361" s="86" t="str">
        <f t="shared" si="166"/>
        <v/>
      </c>
      <c r="O361" s="86" t="str">
        <f t="shared" si="166"/>
        <v/>
      </c>
      <c r="P361" s="87" t="str">
        <f t="shared" si="173"/>
        <v/>
      </c>
      <c r="Q361" s="196" t="str">
        <f t="shared" si="176"/>
        <v/>
      </c>
      <c r="R361" s="87" t="str">
        <f t="shared" ref="R361:R387" si="181">IFERROR(P361*O361%/12,"")</f>
        <v/>
      </c>
      <c r="S361" s="196" t="str">
        <f t="shared" si="167"/>
        <v/>
      </c>
      <c r="T361" s="87" t="str">
        <f t="shared" si="168"/>
        <v/>
      </c>
      <c r="V361" s="196" t="str">
        <f t="shared" si="169"/>
        <v/>
      </c>
      <c r="W361" s="196" t="str">
        <f t="shared" si="174"/>
        <v/>
      </c>
    </row>
    <row r="362" spans="1:23" x14ac:dyDescent="0.2">
      <c r="A362" s="91" t="str">
        <f t="shared" si="170"/>
        <v/>
      </c>
      <c r="B362" s="84" t="str">
        <f t="shared" si="175"/>
        <v/>
      </c>
      <c r="C362" s="84" t="str">
        <f t="shared" si="171"/>
        <v/>
      </c>
      <c r="D362" s="85"/>
      <c r="E362" s="86" t="str">
        <f t="shared" si="177"/>
        <v/>
      </c>
      <c r="F362" s="86" t="str">
        <f t="shared" si="179"/>
        <v/>
      </c>
      <c r="G362" s="86" t="str">
        <f t="shared" si="180"/>
        <v/>
      </c>
      <c r="H362" s="87" t="str">
        <f t="shared" si="172"/>
        <v/>
      </c>
      <c r="I362" s="87" t="str">
        <f t="shared" si="178"/>
        <v/>
      </c>
      <c r="J362" s="87" t="str">
        <f t="shared" si="163"/>
        <v/>
      </c>
      <c r="K362" s="196" t="str">
        <f t="shared" si="164"/>
        <v/>
      </c>
      <c r="L362" s="87" t="str">
        <f t="shared" si="165"/>
        <v/>
      </c>
      <c r="N362" s="86" t="str">
        <f t="shared" si="166"/>
        <v/>
      </c>
      <c r="O362" s="86" t="str">
        <f t="shared" si="166"/>
        <v/>
      </c>
      <c r="P362" s="87" t="str">
        <f t="shared" si="173"/>
        <v/>
      </c>
      <c r="Q362" s="196" t="str">
        <f t="shared" si="176"/>
        <v/>
      </c>
      <c r="R362" s="87" t="str">
        <f t="shared" si="181"/>
        <v/>
      </c>
      <c r="S362" s="196" t="str">
        <f t="shared" si="167"/>
        <v/>
      </c>
      <c r="T362" s="87" t="str">
        <f t="shared" si="168"/>
        <v/>
      </c>
      <c r="V362" s="196" t="str">
        <f t="shared" si="169"/>
        <v/>
      </c>
      <c r="W362" s="196" t="str">
        <f t="shared" si="174"/>
        <v/>
      </c>
    </row>
    <row r="363" spans="1:23" x14ac:dyDescent="0.2">
      <c r="A363" s="91" t="str">
        <f t="shared" si="170"/>
        <v/>
      </c>
      <c r="B363" s="84" t="str">
        <f t="shared" si="175"/>
        <v/>
      </c>
      <c r="C363" s="84" t="str">
        <f t="shared" si="171"/>
        <v/>
      </c>
      <c r="D363" s="85"/>
      <c r="E363" s="86" t="str">
        <f t="shared" si="177"/>
        <v/>
      </c>
      <c r="F363" s="86" t="str">
        <f t="shared" si="179"/>
        <v/>
      </c>
      <c r="G363" s="86" t="str">
        <f t="shared" si="180"/>
        <v/>
      </c>
      <c r="H363" s="87" t="str">
        <f t="shared" si="172"/>
        <v/>
      </c>
      <c r="I363" s="87" t="str">
        <f t="shared" si="178"/>
        <v/>
      </c>
      <c r="J363" s="87" t="str">
        <f t="shared" si="163"/>
        <v/>
      </c>
      <c r="K363" s="196" t="str">
        <f t="shared" si="164"/>
        <v/>
      </c>
      <c r="L363" s="87" t="str">
        <f t="shared" si="165"/>
        <v/>
      </c>
      <c r="N363" s="86" t="str">
        <f t="shared" si="166"/>
        <v/>
      </c>
      <c r="O363" s="86" t="str">
        <f t="shared" si="166"/>
        <v/>
      </c>
      <c r="P363" s="87" t="str">
        <f t="shared" si="173"/>
        <v/>
      </c>
      <c r="Q363" s="196" t="str">
        <f t="shared" si="176"/>
        <v/>
      </c>
      <c r="R363" s="87" t="str">
        <f t="shared" si="181"/>
        <v/>
      </c>
      <c r="S363" s="196" t="str">
        <f t="shared" si="167"/>
        <v/>
      </c>
      <c r="T363" s="87" t="str">
        <f t="shared" si="168"/>
        <v/>
      </c>
      <c r="V363" s="196" t="str">
        <f t="shared" si="169"/>
        <v/>
      </c>
      <c r="W363" s="196" t="str">
        <f t="shared" si="174"/>
        <v/>
      </c>
    </row>
    <row r="364" spans="1:23" x14ac:dyDescent="0.2">
      <c r="A364" s="91" t="str">
        <f t="shared" si="170"/>
        <v/>
      </c>
      <c r="B364" s="84" t="str">
        <f t="shared" si="175"/>
        <v/>
      </c>
      <c r="C364" s="84" t="str">
        <f t="shared" si="171"/>
        <v/>
      </c>
      <c r="D364" s="85"/>
      <c r="E364" s="194" t="str">
        <f>IF(A364="","",IF(C364="","",VLOOKUP(EDATE(A364,-B$15),euribor!A:B,2,0)))</f>
        <v/>
      </c>
      <c r="F364" s="86" t="str">
        <f t="shared" si="179"/>
        <v/>
      </c>
      <c r="G364" s="86" t="str">
        <f t="shared" si="180"/>
        <v/>
      </c>
      <c r="H364" s="87" t="str">
        <f t="shared" si="172"/>
        <v/>
      </c>
      <c r="I364" s="202" t="str">
        <f>IF(A364="","",IFERROR(PMT(G364%/12,C364,-H364),""))</f>
        <v/>
      </c>
      <c r="J364" s="87" t="str">
        <f t="shared" si="163"/>
        <v/>
      </c>
      <c r="K364" s="196" t="str">
        <f t="shared" si="164"/>
        <v/>
      </c>
      <c r="L364" s="87" t="str">
        <f t="shared" si="165"/>
        <v/>
      </c>
      <c r="N364" s="86" t="str">
        <f t="shared" si="166"/>
        <v/>
      </c>
      <c r="O364" s="86" t="str">
        <f t="shared" si="166"/>
        <v/>
      </c>
      <c r="P364" s="87" t="str">
        <f t="shared" si="173"/>
        <v/>
      </c>
      <c r="Q364" s="203" t="str">
        <f>IF(A364="","",IFERROR(PMT(O364%/12,C364,-P364),""))</f>
        <v/>
      </c>
      <c r="R364" s="87" t="str">
        <f t="shared" si="181"/>
        <v/>
      </c>
      <c r="S364" s="196" t="str">
        <f t="shared" si="167"/>
        <v/>
      </c>
      <c r="T364" s="87" t="str">
        <f t="shared" si="168"/>
        <v/>
      </c>
      <c r="V364" s="196" t="str">
        <f t="shared" si="169"/>
        <v/>
      </c>
      <c r="W364" s="196" t="str">
        <f t="shared" si="174"/>
        <v/>
      </c>
    </row>
    <row r="365" spans="1:23" x14ac:dyDescent="0.2">
      <c r="A365" s="91" t="str">
        <f t="shared" si="170"/>
        <v/>
      </c>
      <c r="B365" s="84" t="str">
        <f t="shared" si="175"/>
        <v/>
      </c>
      <c r="C365" s="84" t="str">
        <f t="shared" si="171"/>
        <v/>
      </c>
      <c r="D365" s="85"/>
      <c r="E365" s="86" t="str">
        <f>IF(A365="","",E364)</f>
        <v/>
      </c>
      <c r="F365" s="86" t="str">
        <f t="shared" si="179"/>
        <v/>
      </c>
      <c r="G365" s="86" t="str">
        <f t="shared" si="180"/>
        <v/>
      </c>
      <c r="H365" s="87" t="str">
        <f t="shared" si="172"/>
        <v/>
      </c>
      <c r="I365" s="87" t="str">
        <f>IF(A365="","",I364)</f>
        <v/>
      </c>
      <c r="J365" s="87" t="str">
        <f t="shared" si="163"/>
        <v/>
      </c>
      <c r="K365" s="196" t="str">
        <f t="shared" si="164"/>
        <v/>
      </c>
      <c r="L365" s="87" t="str">
        <f t="shared" si="165"/>
        <v/>
      </c>
      <c r="N365" s="86" t="str">
        <f t="shared" si="166"/>
        <v/>
      </c>
      <c r="O365" s="86" t="str">
        <f t="shared" si="166"/>
        <v/>
      </c>
      <c r="P365" s="87" t="str">
        <f t="shared" si="173"/>
        <v/>
      </c>
      <c r="Q365" s="196" t="str">
        <f t="shared" ref="Q365:Q375" si="182">IF(A365="","",Q364)</f>
        <v/>
      </c>
      <c r="R365" s="87" t="str">
        <f t="shared" si="181"/>
        <v/>
      </c>
      <c r="S365" s="196" t="str">
        <f t="shared" si="167"/>
        <v/>
      </c>
      <c r="T365" s="87" t="str">
        <f t="shared" si="168"/>
        <v/>
      </c>
      <c r="V365" s="196" t="str">
        <f t="shared" si="169"/>
        <v/>
      </c>
      <c r="W365" s="196" t="str">
        <f t="shared" si="174"/>
        <v/>
      </c>
    </row>
    <row r="366" spans="1:23" x14ac:dyDescent="0.2">
      <c r="A366" s="91" t="str">
        <f t="shared" si="170"/>
        <v/>
      </c>
      <c r="B366" s="84" t="str">
        <f t="shared" si="175"/>
        <v/>
      </c>
      <c r="C366" s="84" t="str">
        <f t="shared" si="171"/>
        <v/>
      </c>
      <c r="D366" s="85"/>
      <c r="E366" s="86" t="str">
        <f t="shared" ref="E366:E375" si="183">IF(A366="","",E365)</f>
        <v/>
      </c>
      <c r="F366" s="86" t="str">
        <f t="shared" si="179"/>
        <v/>
      </c>
      <c r="G366" s="86" t="str">
        <f t="shared" si="180"/>
        <v/>
      </c>
      <c r="H366" s="87" t="str">
        <f t="shared" si="172"/>
        <v/>
      </c>
      <c r="I366" s="87" t="str">
        <f t="shared" ref="I366:I375" si="184">IF(A366="","",I365)</f>
        <v/>
      </c>
      <c r="J366" s="87" t="str">
        <f t="shared" si="163"/>
        <v/>
      </c>
      <c r="K366" s="196" t="str">
        <f t="shared" si="164"/>
        <v/>
      </c>
      <c r="L366" s="87" t="str">
        <f t="shared" si="165"/>
        <v/>
      </c>
      <c r="N366" s="86" t="str">
        <f t="shared" si="166"/>
        <v/>
      </c>
      <c r="O366" s="86" t="str">
        <f t="shared" si="166"/>
        <v/>
      </c>
      <c r="P366" s="87" t="str">
        <f t="shared" si="173"/>
        <v/>
      </c>
      <c r="Q366" s="196" t="str">
        <f t="shared" si="182"/>
        <v/>
      </c>
      <c r="R366" s="87" t="str">
        <f t="shared" si="181"/>
        <v/>
      </c>
      <c r="S366" s="196" t="str">
        <f t="shared" si="167"/>
        <v/>
      </c>
      <c r="T366" s="87" t="str">
        <f t="shared" si="168"/>
        <v/>
      </c>
      <c r="V366" s="196" t="str">
        <f t="shared" si="169"/>
        <v/>
      </c>
      <c r="W366" s="196" t="str">
        <f t="shared" si="174"/>
        <v/>
      </c>
    </row>
    <row r="367" spans="1:23" x14ac:dyDescent="0.2">
      <c r="A367" s="91" t="str">
        <f t="shared" si="170"/>
        <v/>
      </c>
      <c r="B367" s="84" t="str">
        <f t="shared" si="175"/>
        <v/>
      </c>
      <c r="C367" s="84" t="str">
        <f t="shared" si="171"/>
        <v/>
      </c>
      <c r="D367" s="85"/>
      <c r="E367" s="86" t="str">
        <f t="shared" si="183"/>
        <v/>
      </c>
      <c r="F367" s="86" t="str">
        <f t="shared" si="179"/>
        <v/>
      </c>
      <c r="G367" s="86" t="str">
        <f t="shared" si="180"/>
        <v/>
      </c>
      <c r="H367" s="87" t="str">
        <f t="shared" si="172"/>
        <v/>
      </c>
      <c r="I367" s="87" t="str">
        <f t="shared" si="184"/>
        <v/>
      </c>
      <c r="J367" s="87" t="str">
        <f t="shared" si="163"/>
        <v/>
      </c>
      <c r="K367" s="196" t="str">
        <f t="shared" si="164"/>
        <v/>
      </c>
      <c r="L367" s="87" t="str">
        <f t="shared" si="165"/>
        <v/>
      </c>
      <c r="N367" s="86" t="str">
        <f t="shared" si="166"/>
        <v/>
      </c>
      <c r="O367" s="86" t="str">
        <f t="shared" si="166"/>
        <v/>
      </c>
      <c r="P367" s="87" t="str">
        <f t="shared" si="173"/>
        <v/>
      </c>
      <c r="Q367" s="196" t="str">
        <f t="shared" si="182"/>
        <v/>
      </c>
      <c r="R367" s="87" t="str">
        <f t="shared" si="181"/>
        <v/>
      </c>
      <c r="S367" s="196" t="str">
        <f t="shared" si="167"/>
        <v/>
      </c>
      <c r="T367" s="87" t="str">
        <f t="shared" si="168"/>
        <v/>
      </c>
      <c r="V367" s="196" t="str">
        <f t="shared" si="169"/>
        <v/>
      </c>
      <c r="W367" s="196" t="str">
        <f t="shared" si="174"/>
        <v/>
      </c>
    </row>
    <row r="368" spans="1:23" x14ac:dyDescent="0.2">
      <c r="A368" s="91" t="str">
        <f t="shared" si="170"/>
        <v/>
      </c>
      <c r="B368" s="84" t="str">
        <f t="shared" si="175"/>
        <v/>
      </c>
      <c r="C368" s="84" t="str">
        <f t="shared" si="171"/>
        <v/>
      </c>
      <c r="D368" s="85"/>
      <c r="E368" s="86" t="str">
        <f t="shared" si="183"/>
        <v/>
      </c>
      <c r="F368" s="86" t="str">
        <f t="shared" si="179"/>
        <v/>
      </c>
      <c r="G368" s="86" t="str">
        <f t="shared" si="180"/>
        <v/>
      </c>
      <c r="H368" s="87" t="str">
        <f t="shared" si="172"/>
        <v/>
      </c>
      <c r="I368" s="87" t="str">
        <f t="shared" si="184"/>
        <v/>
      </c>
      <c r="J368" s="87" t="str">
        <f t="shared" si="163"/>
        <v/>
      </c>
      <c r="K368" s="196" t="str">
        <f t="shared" si="164"/>
        <v/>
      </c>
      <c r="L368" s="87" t="str">
        <f t="shared" si="165"/>
        <v/>
      </c>
      <c r="N368" s="86" t="str">
        <f t="shared" si="166"/>
        <v/>
      </c>
      <c r="O368" s="86" t="str">
        <f t="shared" si="166"/>
        <v/>
      </c>
      <c r="P368" s="87" t="str">
        <f t="shared" si="173"/>
        <v/>
      </c>
      <c r="Q368" s="196" t="str">
        <f t="shared" si="182"/>
        <v/>
      </c>
      <c r="R368" s="87" t="str">
        <f t="shared" si="181"/>
        <v/>
      </c>
      <c r="S368" s="196" t="str">
        <f t="shared" si="167"/>
        <v/>
      </c>
      <c r="T368" s="87" t="str">
        <f t="shared" si="168"/>
        <v/>
      </c>
      <c r="V368" s="196" t="str">
        <f t="shared" si="169"/>
        <v/>
      </c>
      <c r="W368" s="196" t="str">
        <f t="shared" si="174"/>
        <v/>
      </c>
    </row>
    <row r="369" spans="1:23" x14ac:dyDescent="0.2">
      <c r="A369" s="91" t="str">
        <f t="shared" si="170"/>
        <v/>
      </c>
      <c r="B369" s="84" t="str">
        <f t="shared" si="175"/>
        <v/>
      </c>
      <c r="C369" s="84" t="str">
        <f t="shared" si="171"/>
        <v/>
      </c>
      <c r="D369" s="85"/>
      <c r="E369" s="86" t="str">
        <f t="shared" si="183"/>
        <v/>
      </c>
      <c r="F369" s="86" t="str">
        <f t="shared" si="179"/>
        <v/>
      </c>
      <c r="G369" s="86" t="str">
        <f t="shared" si="180"/>
        <v/>
      </c>
      <c r="H369" s="87" t="str">
        <f t="shared" si="172"/>
        <v/>
      </c>
      <c r="I369" s="87" t="str">
        <f t="shared" si="184"/>
        <v/>
      </c>
      <c r="J369" s="87" t="str">
        <f t="shared" si="163"/>
        <v/>
      </c>
      <c r="K369" s="196" t="str">
        <f t="shared" si="164"/>
        <v/>
      </c>
      <c r="L369" s="87" t="str">
        <f t="shared" si="165"/>
        <v/>
      </c>
      <c r="N369" s="86" t="str">
        <f t="shared" si="166"/>
        <v/>
      </c>
      <c r="O369" s="86" t="str">
        <f t="shared" si="166"/>
        <v/>
      </c>
      <c r="P369" s="87" t="str">
        <f t="shared" si="173"/>
        <v/>
      </c>
      <c r="Q369" s="196" t="str">
        <f t="shared" si="182"/>
        <v/>
      </c>
      <c r="R369" s="87" t="str">
        <f t="shared" si="181"/>
        <v/>
      </c>
      <c r="S369" s="196" t="str">
        <f t="shared" si="167"/>
        <v/>
      </c>
      <c r="T369" s="87" t="str">
        <f t="shared" si="168"/>
        <v/>
      </c>
      <c r="V369" s="196" t="str">
        <f t="shared" si="169"/>
        <v/>
      </c>
      <c r="W369" s="196" t="str">
        <f t="shared" si="174"/>
        <v/>
      </c>
    </row>
    <row r="370" spans="1:23" x14ac:dyDescent="0.2">
      <c r="A370" s="91" t="str">
        <f t="shared" si="170"/>
        <v/>
      </c>
      <c r="B370" s="84" t="str">
        <f t="shared" si="175"/>
        <v/>
      </c>
      <c r="C370" s="84" t="str">
        <f t="shared" si="171"/>
        <v/>
      </c>
      <c r="D370" s="85"/>
      <c r="E370" s="198" t="str">
        <f>IF($B$17=12,E369,IF(A370="","",IF(C370="","",VLOOKUP(EDATE(A370,-B$15),euribor!A:B,2,0))))</f>
        <v/>
      </c>
      <c r="F370" s="86" t="str">
        <f t="shared" si="179"/>
        <v/>
      </c>
      <c r="G370" s="86" t="str">
        <f t="shared" si="180"/>
        <v/>
      </c>
      <c r="H370" s="87" t="str">
        <f t="shared" si="172"/>
        <v/>
      </c>
      <c r="I370" s="202" t="str">
        <f>IF(A370="","",IFERROR(PMT(G370%/12,C370,-H370),""))</f>
        <v/>
      </c>
      <c r="J370" s="87" t="str">
        <f t="shared" si="163"/>
        <v/>
      </c>
      <c r="K370" s="196" t="str">
        <f t="shared" si="164"/>
        <v/>
      </c>
      <c r="L370" s="87" t="str">
        <f t="shared" si="165"/>
        <v/>
      </c>
      <c r="N370" s="86" t="str">
        <f t="shared" si="166"/>
        <v/>
      </c>
      <c r="O370" s="86" t="str">
        <f t="shared" si="166"/>
        <v/>
      </c>
      <c r="P370" s="87" t="str">
        <f t="shared" si="173"/>
        <v/>
      </c>
      <c r="Q370" s="203" t="str">
        <f>IF(A370="","",IFERROR(PMT(O370%/12,C370,-P370),""))</f>
        <v/>
      </c>
      <c r="R370" s="87" t="str">
        <f t="shared" si="181"/>
        <v/>
      </c>
      <c r="S370" s="196" t="str">
        <f t="shared" si="167"/>
        <v/>
      </c>
      <c r="T370" s="87" t="str">
        <f t="shared" si="168"/>
        <v/>
      </c>
      <c r="V370" s="196" t="str">
        <f t="shared" si="169"/>
        <v/>
      </c>
      <c r="W370" s="196" t="str">
        <f t="shared" si="174"/>
        <v/>
      </c>
    </row>
    <row r="371" spans="1:23" x14ac:dyDescent="0.2">
      <c r="A371" s="91" t="str">
        <f t="shared" si="170"/>
        <v/>
      </c>
      <c r="B371" s="84" t="str">
        <f t="shared" si="175"/>
        <v/>
      </c>
      <c r="C371" s="84" t="str">
        <f t="shared" si="171"/>
        <v/>
      </c>
      <c r="D371" s="85"/>
      <c r="E371" s="86" t="str">
        <f t="shared" si="183"/>
        <v/>
      </c>
      <c r="F371" s="86" t="str">
        <f t="shared" si="179"/>
        <v/>
      </c>
      <c r="G371" s="86" t="str">
        <f t="shared" si="180"/>
        <v/>
      </c>
      <c r="H371" s="87" t="str">
        <f t="shared" si="172"/>
        <v/>
      </c>
      <c r="I371" s="87" t="str">
        <f t="shared" si="184"/>
        <v/>
      </c>
      <c r="J371" s="87" t="str">
        <f t="shared" si="163"/>
        <v/>
      </c>
      <c r="K371" s="196" t="str">
        <f t="shared" si="164"/>
        <v/>
      </c>
      <c r="L371" s="87" t="str">
        <f t="shared" si="165"/>
        <v/>
      </c>
      <c r="N371" s="86" t="str">
        <f t="shared" si="166"/>
        <v/>
      </c>
      <c r="O371" s="86" t="str">
        <f t="shared" si="166"/>
        <v/>
      </c>
      <c r="P371" s="87" t="str">
        <f t="shared" si="173"/>
        <v/>
      </c>
      <c r="Q371" s="196" t="str">
        <f t="shared" si="182"/>
        <v/>
      </c>
      <c r="R371" s="87" t="str">
        <f t="shared" si="181"/>
        <v/>
      </c>
      <c r="S371" s="196" t="str">
        <f t="shared" si="167"/>
        <v/>
      </c>
      <c r="T371" s="87" t="str">
        <f t="shared" si="168"/>
        <v/>
      </c>
      <c r="V371" s="196" t="str">
        <f t="shared" si="169"/>
        <v/>
      </c>
      <c r="W371" s="196" t="str">
        <f t="shared" si="174"/>
        <v/>
      </c>
    </row>
    <row r="372" spans="1:23" x14ac:dyDescent="0.2">
      <c r="A372" s="91" t="str">
        <f t="shared" si="170"/>
        <v/>
      </c>
      <c r="B372" s="84" t="str">
        <f t="shared" si="175"/>
        <v/>
      </c>
      <c r="C372" s="84" t="str">
        <f t="shared" si="171"/>
        <v/>
      </c>
      <c r="D372" s="85"/>
      <c r="E372" s="86" t="str">
        <f t="shared" si="183"/>
        <v/>
      </c>
      <c r="F372" s="86" t="str">
        <f t="shared" si="179"/>
        <v/>
      </c>
      <c r="G372" s="86" t="str">
        <f t="shared" si="180"/>
        <v/>
      </c>
      <c r="H372" s="87" t="str">
        <f t="shared" si="172"/>
        <v/>
      </c>
      <c r="I372" s="87" t="str">
        <f t="shared" si="184"/>
        <v/>
      </c>
      <c r="J372" s="87" t="str">
        <f t="shared" si="163"/>
        <v/>
      </c>
      <c r="K372" s="196" t="str">
        <f t="shared" si="164"/>
        <v/>
      </c>
      <c r="L372" s="87" t="str">
        <f t="shared" si="165"/>
        <v/>
      </c>
      <c r="N372" s="86" t="str">
        <f t="shared" si="166"/>
        <v/>
      </c>
      <c r="O372" s="86" t="str">
        <f t="shared" si="166"/>
        <v/>
      </c>
      <c r="P372" s="87" t="str">
        <f t="shared" si="173"/>
        <v/>
      </c>
      <c r="Q372" s="196" t="str">
        <f t="shared" si="182"/>
        <v/>
      </c>
      <c r="R372" s="87" t="str">
        <f t="shared" si="181"/>
        <v/>
      </c>
      <c r="S372" s="196" t="str">
        <f t="shared" si="167"/>
        <v/>
      </c>
      <c r="T372" s="87" t="str">
        <f t="shared" si="168"/>
        <v/>
      </c>
      <c r="V372" s="196" t="str">
        <f t="shared" si="169"/>
        <v/>
      </c>
      <c r="W372" s="196" t="str">
        <f t="shared" si="174"/>
        <v/>
      </c>
    </row>
    <row r="373" spans="1:23" x14ac:dyDescent="0.2">
      <c r="A373" s="91" t="str">
        <f t="shared" si="170"/>
        <v/>
      </c>
      <c r="B373" s="84" t="str">
        <f t="shared" si="175"/>
        <v/>
      </c>
      <c r="C373" s="84" t="str">
        <f t="shared" si="171"/>
        <v/>
      </c>
      <c r="D373" s="85"/>
      <c r="E373" s="86" t="str">
        <f t="shared" si="183"/>
        <v/>
      </c>
      <c r="F373" s="86" t="str">
        <f t="shared" si="179"/>
        <v/>
      </c>
      <c r="G373" s="86" t="str">
        <f t="shared" si="180"/>
        <v/>
      </c>
      <c r="H373" s="87" t="str">
        <f t="shared" si="172"/>
        <v/>
      </c>
      <c r="I373" s="87" t="str">
        <f t="shared" si="184"/>
        <v/>
      </c>
      <c r="J373" s="87" t="str">
        <f t="shared" si="163"/>
        <v/>
      </c>
      <c r="K373" s="196" t="str">
        <f t="shared" si="164"/>
        <v/>
      </c>
      <c r="L373" s="87" t="str">
        <f t="shared" si="165"/>
        <v/>
      </c>
      <c r="N373" s="86" t="str">
        <f t="shared" si="166"/>
        <v/>
      </c>
      <c r="O373" s="86" t="str">
        <f t="shared" si="166"/>
        <v/>
      </c>
      <c r="P373" s="87" t="str">
        <f t="shared" si="173"/>
        <v/>
      </c>
      <c r="Q373" s="196" t="str">
        <f t="shared" si="182"/>
        <v/>
      </c>
      <c r="R373" s="87" t="str">
        <f t="shared" si="181"/>
        <v/>
      </c>
      <c r="S373" s="196" t="str">
        <f t="shared" si="167"/>
        <v/>
      </c>
      <c r="T373" s="87" t="str">
        <f t="shared" si="168"/>
        <v/>
      </c>
      <c r="V373" s="196" t="str">
        <f t="shared" si="169"/>
        <v/>
      </c>
      <c r="W373" s="196" t="str">
        <f t="shared" si="174"/>
        <v/>
      </c>
    </row>
    <row r="374" spans="1:23" x14ac:dyDescent="0.2">
      <c r="A374" s="91" t="str">
        <f t="shared" si="170"/>
        <v/>
      </c>
      <c r="B374" s="84" t="str">
        <f t="shared" si="175"/>
        <v/>
      </c>
      <c r="C374" s="84" t="str">
        <f t="shared" si="171"/>
        <v/>
      </c>
      <c r="D374" s="85"/>
      <c r="E374" s="86" t="str">
        <f t="shared" si="183"/>
        <v/>
      </c>
      <c r="F374" s="86" t="str">
        <f t="shared" si="179"/>
        <v/>
      </c>
      <c r="G374" s="86" t="str">
        <f t="shared" si="180"/>
        <v/>
      </c>
      <c r="H374" s="87" t="str">
        <f t="shared" si="172"/>
        <v/>
      </c>
      <c r="I374" s="87" t="str">
        <f t="shared" si="184"/>
        <v/>
      </c>
      <c r="J374" s="87" t="str">
        <f t="shared" si="163"/>
        <v/>
      </c>
      <c r="K374" s="196" t="str">
        <f t="shared" si="164"/>
        <v/>
      </c>
      <c r="L374" s="87" t="str">
        <f t="shared" si="165"/>
        <v/>
      </c>
      <c r="N374" s="86" t="str">
        <f t="shared" si="166"/>
        <v/>
      </c>
      <c r="O374" s="86" t="str">
        <f t="shared" si="166"/>
        <v/>
      </c>
      <c r="P374" s="87" t="str">
        <f t="shared" si="173"/>
        <v/>
      </c>
      <c r="Q374" s="196" t="str">
        <f t="shared" si="182"/>
        <v/>
      </c>
      <c r="R374" s="87" t="str">
        <f t="shared" si="181"/>
        <v/>
      </c>
      <c r="S374" s="196" t="str">
        <f t="shared" si="167"/>
        <v/>
      </c>
      <c r="T374" s="87" t="str">
        <f t="shared" si="168"/>
        <v/>
      </c>
      <c r="V374" s="196" t="str">
        <f t="shared" si="169"/>
        <v/>
      </c>
      <c r="W374" s="196" t="str">
        <f t="shared" si="174"/>
        <v/>
      </c>
    </row>
    <row r="375" spans="1:23" x14ac:dyDescent="0.2">
      <c r="A375" s="91" t="str">
        <f t="shared" si="170"/>
        <v/>
      </c>
      <c r="B375" s="84" t="str">
        <f t="shared" si="175"/>
        <v/>
      </c>
      <c r="C375" s="84" t="str">
        <f t="shared" si="171"/>
        <v/>
      </c>
      <c r="D375" s="85"/>
      <c r="E375" s="86" t="str">
        <f t="shared" si="183"/>
        <v/>
      </c>
      <c r="F375" s="86" t="str">
        <f t="shared" si="179"/>
        <v/>
      </c>
      <c r="G375" s="86" t="str">
        <f t="shared" si="180"/>
        <v/>
      </c>
      <c r="H375" s="87" t="str">
        <f t="shared" si="172"/>
        <v/>
      </c>
      <c r="I375" s="87" t="str">
        <f t="shared" si="184"/>
        <v/>
      </c>
      <c r="J375" s="87" t="str">
        <f t="shared" si="163"/>
        <v/>
      </c>
      <c r="K375" s="196" t="str">
        <f t="shared" si="164"/>
        <v/>
      </c>
      <c r="L375" s="87" t="str">
        <f t="shared" si="165"/>
        <v/>
      </c>
      <c r="N375" s="86" t="str">
        <f t="shared" si="166"/>
        <v/>
      </c>
      <c r="O375" s="86" t="str">
        <f t="shared" si="166"/>
        <v/>
      </c>
      <c r="P375" s="87" t="str">
        <f t="shared" si="173"/>
        <v/>
      </c>
      <c r="Q375" s="196" t="str">
        <f t="shared" si="182"/>
        <v/>
      </c>
      <c r="R375" s="87" t="str">
        <f t="shared" si="181"/>
        <v/>
      </c>
      <c r="S375" s="196" t="str">
        <f t="shared" si="167"/>
        <v/>
      </c>
      <c r="T375" s="87" t="str">
        <f t="shared" si="168"/>
        <v/>
      </c>
      <c r="V375" s="196" t="str">
        <f t="shared" si="169"/>
        <v/>
      </c>
      <c r="W375" s="196" t="str">
        <f t="shared" si="174"/>
        <v/>
      </c>
    </row>
    <row r="376" spans="1:23" x14ac:dyDescent="0.2">
      <c r="A376" s="91" t="str">
        <f t="shared" si="170"/>
        <v/>
      </c>
      <c r="B376" s="84" t="str">
        <f t="shared" si="175"/>
        <v/>
      </c>
      <c r="C376" s="84" t="str">
        <f t="shared" si="171"/>
        <v/>
      </c>
      <c r="D376" s="85"/>
      <c r="E376" s="194" t="str">
        <f>IF(A376="","",IF(C376="","",VLOOKUP(EDATE(A376,-B$15),euribor!A:B,2,0)))</f>
        <v/>
      </c>
      <c r="F376" s="86" t="str">
        <f t="shared" si="179"/>
        <v/>
      </c>
      <c r="G376" s="86" t="str">
        <f t="shared" si="180"/>
        <v/>
      </c>
      <c r="H376" s="87" t="str">
        <f t="shared" si="172"/>
        <v/>
      </c>
      <c r="I376" s="202" t="str">
        <f>IF(A376="","",IFERROR(PMT(G376%/12,C376,-H376),""))</f>
        <v/>
      </c>
      <c r="J376" s="87" t="str">
        <f t="shared" si="163"/>
        <v/>
      </c>
      <c r="K376" s="196" t="str">
        <f t="shared" si="164"/>
        <v/>
      </c>
      <c r="L376" s="87" t="str">
        <f t="shared" si="165"/>
        <v/>
      </c>
      <c r="N376" s="86" t="str">
        <f t="shared" si="166"/>
        <v/>
      </c>
      <c r="O376" s="86" t="str">
        <f t="shared" si="166"/>
        <v/>
      </c>
      <c r="P376" s="87" t="str">
        <f t="shared" si="173"/>
        <v/>
      </c>
      <c r="Q376" s="203" t="str">
        <f>IF(A376="","",IFERROR(PMT(O376%/12,C376,-P376),""))</f>
        <v/>
      </c>
      <c r="R376" s="87" t="str">
        <f t="shared" si="181"/>
        <v/>
      </c>
      <c r="S376" s="196" t="str">
        <f t="shared" si="167"/>
        <v/>
      </c>
      <c r="T376" s="87" t="str">
        <f t="shared" si="168"/>
        <v/>
      </c>
      <c r="V376" s="196" t="str">
        <f t="shared" si="169"/>
        <v/>
      </c>
      <c r="W376" s="196" t="str">
        <f t="shared" si="174"/>
        <v/>
      </c>
    </row>
    <row r="377" spans="1:23" x14ac:dyDescent="0.2">
      <c r="A377" s="91" t="str">
        <f t="shared" si="170"/>
        <v/>
      </c>
      <c r="B377" s="84" t="str">
        <f t="shared" si="175"/>
        <v/>
      </c>
      <c r="C377" s="84" t="str">
        <f t="shared" si="171"/>
        <v/>
      </c>
      <c r="D377" s="85"/>
      <c r="E377" s="86" t="str">
        <f>IF(A377="","",E376)</f>
        <v/>
      </c>
      <c r="F377" s="86" t="str">
        <f t="shared" si="179"/>
        <v/>
      </c>
      <c r="G377" s="86" t="str">
        <f t="shared" si="180"/>
        <v/>
      </c>
      <c r="H377" s="87" t="str">
        <f t="shared" si="172"/>
        <v/>
      </c>
      <c r="I377" s="87" t="str">
        <f>IF(A377="","",I376)</f>
        <v/>
      </c>
      <c r="J377" s="87" t="str">
        <f t="shared" si="163"/>
        <v/>
      </c>
      <c r="K377" s="196" t="str">
        <f t="shared" si="164"/>
        <v/>
      </c>
      <c r="L377" s="87" t="str">
        <f t="shared" si="165"/>
        <v/>
      </c>
      <c r="N377" s="86" t="str">
        <f t="shared" si="166"/>
        <v/>
      </c>
      <c r="O377" s="86" t="str">
        <f t="shared" si="166"/>
        <v/>
      </c>
      <c r="P377" s="87" t="str">
        <f t="shared" si="173"/>
        <v/>
      </c>
      <c r="Q377" s="196" t="str">
        <f t="shared" ref="Q377:Q387" si="185">IF(A377="","",Q376)</f>
        <v/>
      </c>
      <c r="R377" s="87" t="str">
        <f t="shared" si="181"/>
        <v/>
      </c>
      <c r="S377" s="196" t="str">
        <f t="shared" si="167"/>
        <v/>
      </c>
      <c r="T377" s="87" t="str">
        <f t="shared" si="168"/>
        <v/>
      </c>
      <c r="V377" s="196" t="str">
        <f t="shared" si="169"/>
        <v/>
      </c>
      <c r="W377" s="196" t="str">
        <f t="shared" si="174"/>
        <v/>
      </c>
    </row>
    <row r="378" spans="1:23" x14ac:dyDescent="0.2">
      <c r="A378" s="91" t="str">
        <f t="shared" si="170"/>
        <v/>
      </c>
      <c r="B378" s="84" t="str">
        <f t="shared" si="175"/>
        <v/>
      </c>
      <c r="C378" s="84" t="str">
        <f t="shared" si="171"/>
        <v/>
      </c>
      <c r="D378" s="85"/>
      <c r="E378" s="86" t="str">
        <f t="shared" ref="E378:E387" si="186">IF(A378="","",E377)</f>
        <v/>
      </c>
      <c r="F378" s="86" t="str">
        <f t="shared" si="179"/>
        <v/>
      </c>
      <c r="G378" s="86" t="str">
        <f t="shared" si="180"/>
        <v/>
      </c>
      <c r="H378" s="87" t="str">
        <f t="shared" si="172"/>
        <v/>
      </c>
      <c r="I378" s="87" t="str">
        <f t="shared" ref="I378:I387" si="187">IF(A378="","",I377)</f>
        <v/>
      </c>
      <c r="J378" s="87" t="str">
        <f t="shared" si="163"/>
        <v/>
      </c>
      <c r="K378" s="196" t="str">
        <f t="shared" si="164"/>
        <v/>
      </c>
      <c r="L378" s="87" t="str">
        <f t="shared" si="165"/>
        <v/>
      </c>
      <c r="N378" s="86" t="str">
        <f t="shared" si="166"/>
        <v/>
      </c>
      <c r="O378" s="86" t="str">
        <f t="shared" si="166"/>
        <v/>
      </c>
      <c r="P378" s="87" t="str">
        <f t="shared" si="173"/>
        <v/>
      </c>
      <c r="Q378" s="196" t="str">
        <f t="shared" si="185"/>
        <v/>
      </c>
      <c r="R378" s="87" t="str">
        <f t="shared" si="181"/>
        <v/>
      </c>
      <c r="S378" s="196" t="str">
        <f t="shared" si="167"/>
        <v/>
      </c>
      <c r="T378" s="87" t="str">
        <f t="shared" si="168"/>
        <v/>
      </c>
      <c r="V378" s="196" t="str">
        <f t="shared" si="169"/>
        <v/>
      </c>
      <c r="W378" s="196" t="str">
        <f t="shared" si="174"/>
        <v/>
      </c>
    </row>
    <row r="379" spans="1:23" x14ac:dyDescent="0.2">
      <c r="A379" s="91" t="str">
        <f t="shared" si="170"/>
        <v/>
      </c>
      <c r="B379" s="84" t="str">
        <f t="shared" si="175"/>
        <v/>
      </c>
      <c r="C379" s="84" t="str">
        <f t="shared" si="171"/>
        <v/>
      </c>
      <c r="D379" s="85"/>
      <c r="E379" s="86" t="str">
        <f t="shared" si="186"/>
        <v/>
      </c>
      <c r="F379" s="86" t="str">
        <f t="shared" si="179"/>
        <v/>
      </c>
      <c r="G379" s="86" t="str">
        <f t="shared" si="180"/>
        <v/>
      </c>
      <c r="H379" s="87" t="str">
        <f t="shared" si="172"/>
        <v/>
      </c>
      <c r="I379" s="87" t="str">
        <f t="shared" si="187"/>
        <v/>
      </c>
      <c r="J379" s="87" t="str">
        <f t="shared" si="163"/>
        <v/>
      </c>
      <c r="K379" s="196" t="str">
        <f t="shared" si="164"/>
        <v/>
      </c>
      <c r="L379" s="87" t="str">
        <f t="shared" si="165"/>
        <v/>
      </c>
      <c r="N379" s="86" t="str">
        <f t="shared" si="166"/>
        <v/>
      </c>
      <c r="O379" s="86" t="str">
        <f t="shared" si="166"/>
        <v/>
      </c>
      <c r="P379" s="87" t="str">
        <f t="shared" si="173"/>
        <v/>
      </c>
      <c r="Q379" s="196" t="str">
        <f t="shared" si="185"/>
        <v/>
      </c>
      <c r="R379" s="87" t="str">
        <f t="shared" si="181"/>
        <v/>
      </c>
      <c r="S379" s="196" t="str">
        <f t="shared" si="167"/>
        <v/>
      </c>
      <c r="T379" s="87" t="str">
        <f t="shared" si="168"/>
        <v/>
      </c>
      <c r="V379" s="196" t="str">
        <f t="shared" si="169"/>
        <v/>
      </c>
      <c r="W379" s="196" t="str">
        <f t="shared" si="174"/>
        <v/>
      </c>
    </row>
    <row r="380" spans="1:23" x14ac:dyDescent="0.2">
      <c r="A380" s="91" t="str">
        <f t="shared" si="170"/>
        <v/>
      </c>
      <c r="B380" s="84" t="str">
        <f t="shared" si="175"/>
        <v/>
      </c>
      <c r="C380" s="84" t="str">
        <f t="shared" si="171"/>
        <v/>
      </c>
      <c r="D380" s="85"/>
      <c r="E380" s="86" t="str">
        <f t="shared" si="186"/>
        <v/>
      </c>
      <c r="F380" s="86" t="str">
        <f t="shared" si="179"/>
        <v/>
      </c>
      <c r="G380" s="86" t="str">
        <f t="shared" si="180"/>
        <v/>
      </c>
      <c r="H380" s="87" t="str">
        <f t="shared" si="172"/>
        <v/>
      </c>
      <c r="I380" s="87" t="str">
        <f t="shared" si="187"/>
        <v/>
      </c>
      <c r="J380" s="87" t="str">
        <f t="shared" si="163"/>
        <v/>
      </c>
      <c r="K380" s="196" t="str">
        <f t="shared" si="164"/>
        <v/>
      </c>
      <c r="L380" s="87" t="str">
        <f t="shared" si="165"/>
        <v/>
      </c>
      <c r="N380" s="86" t="str">
        <f t="shared" si="166"/>
        <v/>
      </c>
      <c r="O380" s="86" t="str">
        <f t="shared" si="166"/>
        <v/>
      </c>
      <c r="P380" s="87" t="str">
        <f t="shared" si="173"/>
        <v/>
      </c>
      <c r="Q380" s="196" t="str">
        <f t="shared" si="185"/>
        <v/>
      </c>
      <c r="R380" s="87" t="str">
        <f t="shared" si="181"/>
        <v/>
      </c>
      <c r="S380" s="196" t="str">
        <f t="shared" si="167"/>
        <v/>
      </c>
      <c r="T380" s="87" t="str">
        <f t="shared" si="168"/>
        <v/>
      </c>
      <c r="V380" s="196" t="str">
        <f t="shared" si="169"/>
        <v/>
      </c>
      <c r="W380" s="196" t="str">
        <f t="shared" si="174"/>
        <v/>
      </c>
    </row>
    <row r="381" spans="1:23" x14ac:dyDescent="0.2">
      <c r="A381" s="91" t="str">
        <f t="shared" si="170"/>
        <v/>
      </c>
      <c r="B381" s="84" t="str">
        <f t="shared" si="175"/>
        <v/>
      </c>
      <c r="C381" s="84" t="str">
        <f t="shared" si="171"/>
        <v/>
      </c>
      <c r="D381" s="85"/>
      <c r="E381" s="86" t="str">
        <f t="shared" si="186"/>
        <v/>
      </c>
      <c r="F381" s="86" t="str">
        <f t="shared" si="179"/>
        <v/>
      </c>
      <c r="G381" s="86" t="str">
        <f t="shared" si="180"/>
        <v/>
      </c>
      <c r="H381" s="87" t="str">
        <f t="shared" si="172"/>
        <v/>
      </c>
      <c r="I381" s="87" t="str">
        <f t="shared" si="187"/>
        <v/>
      </c>
      <c r="J381" s="87" t="str">
        <f t="shared" si="163"/>
        <v/>
      </c>
      <c r="K381" s="196" t="str">
        <f t="shared" si="164"/>
        <v/>
      </c>
      <c r="L381" s="87" t="str">
        <f t="shared" si="165"/>
        <v/>
      </c>
      <c r="N381" s="86" t="str">
        <f t="shared" si="166"/>
        <v/>
      </c>
      <c r="O381" s="86" t="str">
        <f t="shared" si="166"/>
        <v/>
      </c>
      <c r="P381" s="87" t="str">
        <f t="shared" si="173"/>
        <v/>
      </c>
      <c r="Q381" s="196" t="str">
        <f t="shared" si="185"/>
        <v/>
      </c>
      <c r="R381" s="87" t="str">
        <f t="shared" si="181"/>
        <v/>
      </c>
      <c r="S381" s="196" t="str">
        <f t="shared" si="167"/>
        <v/>
      </c>
      <c r="T381" s="87" t="str">
        <f t="shared" si="168"/>
        <v/>
      </c>
      <c r="V381" s="196" t="str">
        <f t="shared" si="169"/>
        <v/>
      </c>
      <c r="W381" s="196" t="str">
        <f t="shared" si="174"/>
        <v/>
      </c>
    </row>
    <row r="382" spans="1:23" x14ac:dyDescent="0.2">
      <c r="A382" s="91" t="str">
        <f t="shared" si="170"/>
        <v/>
      </c>
      <c r="B382" s="84" t="str">
        <f t="shared" si="175"/>
        <v/>
      </c>
      <c r="C382" s="84" t="str">
        <f t="shared" si="171"/>
        <v/>
      </c>
      <c r="D382" s="85"/>
      <c r="E382" s="198" t="str">
        <f>IF($B$17=12,E381,IF(A382="","",IF(C382="","",VLOOKUP(EDATE(A382,-B$15),euribor!A:B,2,0))))</f>
        <v/>
      </c>
      <c r="F382" s="86" t="str">
        <f t="shared" si="179"/>
        <v/>
      </c>
      <c r="G382" s="86" t="str">
        <f t="shared" si="180"/>
        <v/>
      </c>
      <c r="H382" s="87" t="str">
        <f t="shared" si="172"/>
        <v/>
      </c>
      <c r="I382" s="202" t="str">
        <f>IF(A382="","",IFERROR(PMT(G382%/12,C382,-H382),""))</f>
        <v/>
      </c>
      <c r="J382" s="87" t="str">
        <f t="shared" si="163"/>
        <v/>
      </c>
      <c r="K382" s="196" t="str">
        <f t="shared" si="164"/>
        <v/>
      </c>
      <c r="L382" s="87" t="str">
        <f t="shared" si="165"/>
        <v/>
      </c>
      <c r="N382" s="86" t="str">
        <f t="shared" si="166"/>
        <v/>
      </c>
      <c r="O382" s="86" t="str">
        <f t="shared" si="166"/>
        <v/>
      </c>
      <c r="P382" s="87" t="str">
        <f t="shared" si="173"/>
        <v/>
      </c>
      <c r="Q382" s="203" t="str">
        <f>IF(A382="","",IFERROR(PMT(O382%/12,C382,-P382),""))</f>
        <v/>
      </c>
      <c r="R382" s="87" t="str">
        <f t="shared" si="181"/>
        <v/>
      </c>
      <c r="S382" s="196" t="str">
        <f t="shared" si="167"/>
        <v/>
      </c>
      <c r="T382" s="87" t="str">
        <f t="shared" si="168"/>
        <v/>
      </c>
      <c r="V382" s="196" t="str">
        <f t="shared" si="169"/>
        <v/>
      </c>
      <c r="W382" s="196" t="str">
        <f t="shared" si="174"/>
        <v/>
      </c>
    </row>
    <row r="383" spans="1:23" x14ac:dyDescent="0.2">
      <c r="A383" s="91" t="str">
        <f t="shared" si="170"/>
        <v/>
      </c>
      <c r="B383" s="84" t="str">
        <f t="shared" si="175"/>
        <v/>
      </c>
      <c r="C383" s="84" t="str">
        <f t="shared" si="171"/>
        <v/>
      </c>
      <c r="D383" s="85"/>
      <c r="E383" s="86" t="str">
        <f t="shared" si="186"/>
        <v/>
      </c>
      <c r="F383" s="86" t="str">
        <f t="shared" si="179"/>
        <v/>
      </c>
      <c r="G383" s="86" t="str">
        <f t="shared" si="180"/>
        <v/>
      </c>
      <c r="H383" s="87" t="str">
        <f t="shared" si="172"/>
        <v/>
      </c>
      <c r="I383" s="87" t="str">
        <f t="shared" si="187"/>
        <v/>
      </c>
      <c r="J383" s="87" t="str">
        <f t="shared" si="163"/>
        <v/>
      </c>
      <c r="K383" s="196" t="str">
        <f t="shared" si="164"/>
        <v/>
      </c>
      <c r="L383" s="87" t="str">
        <f t="shared" si="165"/>
        <v/>
      </c>
      <c r="N383" s="86" t="str">
        <f t="shared" si="166"/>
        <v/>
      </c>
      <c r="O383" s="86" t="str">
        <f t="shared" si="166"/>
        <v/>
      </c>
      <c r="P383" s="87" t="str">
        <f t="shared" si="173"/>
        <v/>
      </c>
      <c r="Q383" s="196" t="str">
        <f t="shared" si="185"/>
        <v/>
      </c>
      <c r="R383" s="87" t="str">
        <f t="shared" si="181"/>
        <v/>
      </c>
      <c r="S383" s="196" t="str">
        <f t="shared" si="167"/>
        <v/>
      </c>
      <c r="T383" s="87" t="str">
        <f t="shared" si="168"/>
        <v/>
      </c>
      <c r="V383" s="196" t="str">
        <f t="shared" si="169"/>
        <v/>
      </c>
      <c r="W383" s="196" t="str">
        <f t="shared" si="174"/>
        <v/>
      </c>
    </row>
    <row r="384" spans="1:23" x14ac:dyDescent="0.2">
      <c r="A384" s="91" t="str">
        <f t="shared" si="170"/>
        <v/>
      </c>
      <c r="B384" s="84" t="str">
        <f t="shared" si="175"/>
        <v/>
      </c>
      <c r="C384" s="84" t="str">
        <f t="shared" si="171"/>
        <v/>
      </c>
      <c r="D384" s="85"/>
      <c r="E384" s="86" t="str">
        <f t="shared" si="186"/>
        <v/>
      </c>
      <c r="F384" s="86" t="str">
        <f t="shared" si="179"/>
        <v/>
      </c>
      <c r="G384" s="86" t="str">
        <f t="shared" si="180"/>
        <v/>
      </c>
      <c r="H384" s="87" t="str">
        <f t="shared" si="172"/>
        <v/>
      </c>
      <c r="I384" s="87" t="str">
        <f t="shared" si="187"/>
        <v/>
      </c>
      <c r="J384" s="87" t="str">
        <f t="shared" si="163"/>
        <v/>
      </c>
      <c r="K384" s="196" t="str">
        <f t="shared" si="164"/>
        <v/>
      </c>
      <c r="L384" s="87" t="str">
        <f t="shared" si="165"/>
        <v/>
      </c>
      <c r="N384" s="86" t="str">
        <f t="shared" si="166"/>
        <v/>
      </c>
      <c r="O384" s="86" t="str">
        <f t="shared" si="166"/>
        <v/>
      </c>
      <c r="P384" s="87" t="str">
        <f t="shared" si="173"/>
        <v/>
      </c>
      <c r="Q384" s="196" t="str">
        <f t="shared" si="185"/>
        <v/>
      </c>
      <c r="R384" s="87" t="str">
        <f t="shared" si="181"/>
        <v/>
      </c>
      <c r="S384" s="196" t="str">
        <f t="shared" si="167"/>
        <v/>
      </c>
      <c r="T384" s="87" t="str">
        <f t="shared" si="168"/>
        <v/>
      </c>
      <c r="V384" s="196" t="str">
        <f t="shared" si="169"/>
        <v/>
      </c>
      <c r="W384" s="196" t="str">
        <f t="shared" si="174"/>
        <v/>
      </c>
    </row>
    <row r="385" spans="1:23" x14ac:dyDescent="0.2">
      <c r="A385" s="91" t="str">
        <f t="shared" si="170"/>
        <v/>
      </c>
      <c r="B385" s="84" t="str">
        <f t="shared" si="175"/>
        <v/>
      </c>
      <c r="C385" s="84" t="str">
        <f t="shared" si="171"/>
        <v/>
      </c>
      <c r="D385" s="85"/>
      <c r="E385" s="86" t="str">
        <f t="shared" si="186"/>
        <v/>
      </c>
      <c r="F385" s="86" t="str">
        <f t="shared" si="179"/>
        <v/>
      </c>
      <c r="G385" s="86" t="str">
        <f t="shared" si="180"/>
        <v/>
      </c>
      <c r="H385" s="87" t="str">
        <f t="shared" si="172"/>
        <v/>
      </c>
      <c r="I385" s="87" t="str">
        <f t="shared" si="187"/>
        <v/>
      </c>
      <c r="J385" s="87" t="str">
        <f t="shared" si="163"/>
        <v/>
      </c>
      <c r="K385" s="196" t="str">
        <f t="shared" si="164"/>
        <v/>
      </c>
      <c r="L385" s="87" t="str">
        <f t="shared" si="165"/>
        <v/>
      </c>
      <c r="N385" s="86" t="str">
        <f t="shared" si="166"/>
        <v/>
      </c>
      <c r="O385" s="86" t="str">
        <f t="shared" si="166"/>
        <v/>
      </c>
      <c r="P385" s="87" t="str">
        <f t="shared" si="173"/>
        <v/>
      </c>
      <c r="Q385" s="196" t="str">
        <f t="shared" si="185"/>
        <v/>
      </c>
      <c r="R385" s="87" t="str">
        <f t="shared" si="181"/>
        <v/>
      </c>
      <c r="S385" s="196" t="str">
        <f t="shared" si="167"/>
        <v/>
      </c>
      <c r="T385" s="87" t="str">
        <f t="shared" si="168"/>
        <v/>
      </c>
      <c r="V385" s="196" t="str">
        <f t="shared" si="169"/>
        <v/>
      </c>
      <c r="W385" s="196" t="str">
        <f t="shared" si="174"/>
        <v/>
      </c>
    </row>
    <row r="386" spans="1:23" x14ac:dyDescent="0.2">
      <c r="A386" s="91" t="str">
        <f t="shared" si="170"/>
        <v/>
      </c>
      <c r="B386" s="84" t="str">
        <f t="shared" si="175"/>
        <v/>
      </c>
      <c r="C386" s="84" t="str">
        <f t="shared" si="171"/>
        <v/>
      </c>
      <c r="D386" s="85"/>
      <c r="E386" s="86" t="str">
        <f t="shared" si="186"/>
        <v/>
      </c>
      <c r="F386" s="86" t="str">
        <f t="shared" si="179"/>
        <v/>
      </c>
      <c r="G386" s="86" t="str">
        <f t="shared" si="180"/>
        <v/>
      </c>
      <c r="H386" s="87" t="str">
        <f t="shared" si="172"/>
        <v/>
      </c>
      <c r="I386" s="87" t="str">
        <f t="shared" si="187"/>
        <v/>
      </c>
      <c r="J386" s="87" t="str">
        <f t="shared" si="163"/>
        <v/>
      </c>
      <c r="K386" s="196" t="str">
        <f t="shared" si="164"/>
        <v/>
      </c>
      <c r="L386" s="87" t="str">
        <f t="shared" si="165"/>
        <v/>
      </c>
      <c r="N386" s="86" t="str">
        <f t="shared" si="166"/>
        <v/>
      </c>
      <c r="O386" s="86" t="str">
        <f t="shared" si="166"/>
        <v/>
      </c>
      <c r="P386" s="87" t="str">
        <f t="shared" si="173"/>
        <v/>
      </c>
      <c r="Q386" s="196" t="str">
        <f t="shared" si="185"/>
        <v/>
      </c>
      <c r="R386" s="87" t="str">
        <f t="shared" si="181"/>
        <v/>
      </c>
      <c r="S386" s="196" t="str">
        <f t="shared" si="167"/>
        <v/>
      </c>
      <c r="T386" s="87" t="str">
        <f t="shared" si="168"/>
        <v/>
      </c>
      <c r="V386" s="196" t="str">
        <f t="shared" si="169"/>
        <v/>
      </c>
      <c r="W386" s="196" t="str">
        <f t="shared" si="174"/>
        <v/>
      </c>
    </row>
    <row r="387" spans="1:23" x14ac:dyDescent="0.2">
      <c r="A387" s="91" t="str">
        <f t="shared" si="170"/>
        <v/>
      </c>
      <c r="B387" s="84" t="str">
        <f t="shared" si="175"/>
        <v/>
      </c>
      <c r="C387" s="84" t="str">
        <f t="shared" si="171"/>
        <v/>
      </c>
      <c r="D387" s="85"/>
      <c r="E387" s="86" t="str">
        <f t="shared" si="186"/>
        <v/>
      </c>
      <c r="F387" s="86" t="str">
        <f t="shared" si="179"/>
        <v/>
      </c>
      <c r="G387" s="86" t="str">
        <f t="shared" si="180"/>
        <v/>
      </c>
      <c r="H387" s="87" t="str">
        <f t="shared" si="172"/>
        <v/>
      </c>
      <c r="I387" s="87" t="str">
        <f t="shared" si="187"/>
        <v/>
      </c>
      <c r="J387" s="87" t="str">
        <f t="shared" si="163"/>
        <v/>
      </c>
      <c r="K387" s="196" t="str">
        <f t="shared" si="164"/>
        <v/>
      </c>
      <c r="L387" s="87" t="str">
        <f t="shared" si="165"/>
        <v/>
      </c>
      <c r="N387" s="86" t="str">
        <f t="shared" si="166"/>
        <v/>
      </c>
      <c r="O387" s="86" t="str">
        <f t="shared" si="166"/>
        <v/>
      </c>
      <c r="P387" s="87" t="str">
        <f t="shared" si="173"/>
        <v/>
      </c>
      <c r="Q387" s="196" t="str">
        <f t="shared" si="185"/>
        <v/>
      </c>
      <c r="R387" s="87" t="str">
        <f t="shared" si="181"/>
        <v/>
      </c>
      <c r="S387" s="196" t="str">
        <f t="shared" si="167"/>
        <v/>
      </c>
      <c r="T387" s="87" t="str">
        <f t="shared" si="168"/>
        <v/>
      </c>
      <c r="V387" s="196" t="str">
        <f t="shared" si="169"/>
        <v/>
      </c>
      <c r="W387" s="196" t="str">
        <f t="shared" si="174"/>
        <v/>
      </c>
    </row>
    <row r="388" spans="1:23" x14ac:dyDescent="0.2">
      <c r="V388" s="117"/>
      <c r="W388" s="117"/>
    </row>
    <row r="389" spans="1:23" x14ac:dyDescent="0.2">
      <c r="V389" s="117"/>
      <c r="W389" s="117"/>
    </row>
    <row r="390" spans="1:23" x14ac:dyDescent="0.2">
      <c r="V390" s="117"/>
      <c r="W390" s="117"/>
    </row>
  </sheetData>
  <sheetProtection password="EC95" sheet="1" objects="1" scenarios="1"/>
  <mergeCells count="6">
    <mergeCell ref="D21:L23"/>
    <mergeCell ref="I25:J25"/>
    <mergeCell ref="V25:W25"/>
    <mergeCell ref="E26:L26"/>
    <mergeCell ref="N26:T26"/>
    <mergeCell ref="V26:W26"/>
  </mergeCells>
  <conditionalFormatting sqref="B7">
    <cfRule type="cellIs" dxfId="15" priority="9" operator="equal">
      <formula>""</formula>
    </cfRule>
  </conditionalFormatting>
  <conditionalFormatting sqref="B9:B11">
    <cfRule type="cellIs" dxfId="14" priority="7" operator="equal">
      <formula>""</formula>
    </cfRule>
  </conditionalFormatting>
  <conditionalFormatting sqref="B12">
    <cfRule type="cellIs" dxfId="13" priority="6" operator="equal">
      <formula>""</formula>
    </cfRule>
  </conditionalFormatting>
  <conditionalFormatting sqref="B13">
    <cfRule type="cellIs" dxfId="12" priority="5" operator="equal">
      <formula>""</formula>
    </cfRule>
  </conditionalFormatting>
  <conditionalFormatting sqref="B15:B16">
    <cfRule type="cellIs" dxfId="11" priority="4" operator="equal">
      <formula>""</formula>
    </cfRule>
  </conditionalFormatting>
  <conditionalFormatting sqref="B3">
    <cfRule type="cellIs" dxfId="10" priority="2" operator="equal">
      <formula>""</formula>
    </cfRule>
  </conditionalFormatting>
  <conditionalFormatting sqref="B4">
    <cfRule type="cellIs" dxfId="9" priority="1" operator="equal">
      <formula>""</formula>
    </cfRule>
  </conditionalFormatting>
  <pageMargins left="0.23622047244094491" right="0.23622047244094491" top="0.39370078740157483" bottom="0.74803149606299213" header="0" footer="0.31496062992125984"/>
  <colBreaks count="1" manualBreakCount="1">
    <brk id="13"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66FF"/>
  </sheetPr>
  <dimension ref="A1:Y2228"/>
  <sheetViews>
    <sheetView showGridLines="0" tabSelected="1" zoomScale="90" zoomScaleNormal="90" zoomScalePageLayoutView="118" workbookViewId="0">
      <selection activeCell="E2" sqref="E2"/>
    </sheetView>
  </sheetViews>
  <sheetFormatPr baseColWidth="10" defaultRowHeight="12.75" x14ac:dyDescent="0.2"/>
  <cols>
    <col min="1" max="1" width="35.42578125" style="1" customWidth="1"/>
    <col min="2" max="2" width="13.140625" customWidth="1"/>
    <col min="3" max="3" width="11.140625" customWidth="1"/>
    <col min="4" max="4" width="1.7109375" style="8" customWidth="1"/>
    <col min="5" max="5" width="10.85546875" style="5" customWidth="1"/>
    <col min="6" max="6" width="12.42578125" style="5" customWidth="1"/>
    <col min="7" max="7" width="12.85546875" style="5" customWidth="1"/>
    <col min="8" max="8" width="14.42578125" style="6" customWidth="1"/>
    <col min="9" max="9" width="13.42578125" style="6" customWidth="1"/>
    <col min="10" max="10" width="13.85546875" style="6" customWidth="1"/>
    <col min="11" max="11" width="13.7109375" customWidth="1"/>
    <col min="12" max="12" width="15.28515625" customWidth="1"/>
    <col min="13" max="13" width="3.140625" customWidth="1"/>
    <col min="14" max="16" width="12.140625" customWidth="1"/>
    <col min="17" max="17" width="13.7109375" customWidth="1"/>
    <col min="18" max="20" width="12.140625" customWidth="1"/>
    <col min="21" max="21" width="3.7109375" customWidth="1"/>
    <col min="22" max="22" width="13.28515625" bestFit="1" customWidth="1"/>
  </cols>
  <sheetData>
    <row r="1" spans="1:12" x14ac:dyDescent="0.2">
      <c r="A1" s="3"/>
      <c r="B1" s="4"/>
    </row>
    <row r="2" spans="1:12" ht="73.5" customHeight="1" x14ac:dyDescent="0.2">
      <c r="A2" s="3"/>
      <c r="B2" s="4"/>
    </row>
    <row r="3" spans="1:12" ht="18.75" x14ac:dyDescent="0.3">
      <c r="A3" s="29"/>
      <c r="B3" s="29"/>
    </row>
    <row r="4" spans="1:12" ht="18.75" x14ac:dyDescent="0.3">
      <c r="A4" s="29" t="s">
        <v>49</v>
      </c>
      <c r="B4" s="82">
        <v>43466</v>
      </c>
      <c r="D4" s="33" t="s">
        <v>23</v>
      </c>
      <c r="F4" s="33"/>
    </row>
    <row r="5" spans="1:12" ht="13.5" thickBot="1" x14ac:dyDescent="0.25">
      <c r="A5" s="11"/>
      <c r="B5" s="79"/>
    </row>
    <row r="6" spans="1:12" ht="13.5" thickTop="1" x14ac:dyDescent="0.2">
      <c r="A6" s="12"/>
      <c r="B6" s="13"/>
      <c r="D6" s="40"/>
      <c r="E6" s="41"/>
      <c r="F6" s="34"/>
      <c r="G6" s="34"/>
      <c r="H6" s="35"/>
      <c r="I6" s="35"/>
      <c r="J6" s="35"/>
      <c r="K6" s="36"/>
      <c r="L6" s="37"/>
    </row>
    <row r="7" spans="1:12" ht="15.75" x14ac:dyDescent="0.25">
      <c r="A7" s="16" t="s">
        <v>57</v>
      </c>
      <c r="B7" s="71"/>
      <c r="D7" s="42"/>
      <c r="E7" s="49"/>
      <c r="F7" s="50"/>
      <c r="G7" s="50"/>
      <c r="H7" s="51"/>
      <c r="I7" s="59"/>
      <c r="J7" s="52"/>
      <c r="K7" s="53"/>
      <c r="L7" s="54"/>
    </row>
    <row r="8" spans="1:12" ht="15" hidden="1" x14ac:dyDescent="0.25">
      <c r="A8" s="16" t="s">
        <v>48</v>
      </c>
      <c r="B8" s="72" t="str">
        <f>IF(B7="","",EDATE(B7,1))</f>
        <v/>
      </c>
      <c r="D8" s="42"/>
      <c r="E8" s="49"/>
      <c r="F8" s="50"/>
      <c r="G8" s="50"/>
      <c r="H8" s="51"/>
      <c r="I8" s="51"/>
      <c r="J8" s="51"/>
      <c r="K8" s="53"/>
      <c r="L8" s="54"/>
    </row>
    <row r="9" spans="1:12" x14ac:dyDescent="0.2">
      <c r="A9" s="16" t="s">
        <v>15</v>
      </c>
      <c r="B9" s="73"/>
      <c r="D9" s="42"/>
      <c r="E9" s="55" t="s">
        <v>24</v>
      </c>
      <c r="F9" s="50"/>
      <c r="G9" s="80">
        <f>B4</f>
        <v>43466</v>
      </c>
      <c r="H9" s="66" t="s">
        <v>44</v>
      </c>
      <c r="I9" s="51"/>
      <c r="J9" s="51"/>
      <c r="K9" s="53"/>
      <c r="L9" s="60" t="str">
        <f>B16&amp;"%"</f>
        <v>%</v>
      </c>
    </row>
    <row r="10" spans="1:12" x14ac:dyDescent="0.2">
      <c r="A10" s="16" t="s">
        <v>51</v>
      </c>
      <c r="B10" s="73"/>
      <c r="C10" s="2"/>
      <c r="D10" s="43"/>
      <c r="E10" s="56" t="s">
        <v>29</v>
      </c>
      <c r="F10" s="57"/>
      <c r="G10" s="61">
        <f>I25</f>
        <v>0</v>
      </c>
      <c r="H10" s="56" t="s">
        <v>30</v>
      </c>
      <c r="I10" s="51"/>
      <c r="J10" s="51"/>
      <c r="K10" s="61">
        <f>Q25</f>
        <v>0</v>
      </c>
      <c r="L10" s="58" t="s">
        <v>31</v>
      </c>
    </row>
    <row r="11" spans="1:12" x14ac:dyDescent="0.2">
      <c r="A11" s="16" t="s">
        <v>52</v>
      </c>
      <c r="B11" s="73"/>
      <c r="C11" s="2"/>
      <c r="D11" s="43"/>
      <c r="E11" s="56" t="s">
        <v>32</v>
      </c>
      <c r="F11" s="61">
        <f>V25</f>
        <v>0</v>
      </c>
      <c r="G11" s="56" t="s">
        <v>33</v>
      </c>
      <c r="H11" s="51"/>
      <c r="I11" s="51"/>
      <c r="J11" s="51"/>
      <c r="K11" s="53"/>
      <c r="L11" s="54"/>
    </row>
    <row r="12" spans="1:12" x14ac:dyDescent="0.2">
      <c r="A12" s="16" t="s">
        <v>42</v>
      </c>
      <c r="B12" s="73"/>
      <c r="D12" s="42"/>
      <c r="E12" s="55" t="s">
        <v>34</v>
      </c>
      <c r="F12" s="50"/>
      <c r="G12" s="50"/>
      <c r="H12" s="62">
        <f>B7</f>
        <v>0</v>
      </c>
      <c r="I12" s="63" t="s">
        <v>35</v>
      </c>
      <c r="J12" s="64">
        <f>temporal!J12</f>
        <v>0</v>
      </c>
      <c r="K12" s="65" t="s">
        <v>36</v>
      </c>
      <c r="L12" s="54"/>
    </row>
    <row r="13" spans="1:12" ht="15.75" customHeight="1" x14ac:dyDescent="0.2">
      <c r="A13" s="16" t="s">
        <v>16</v>
      </c>
      <c r="B13" s="74"/>
      <c r="D13" s="42"/>
      <c r="E13" s="56" t="s">
        <v>37</v>
      </c>
      <c r="F13" s="50"/>
      <c r="G13" s="50"/>
      <c r="H13" s="51"/>
      <c r="I13" s="51"/>
      <c r="J13" s="51"/>
      <c r="K13" s="53"/>
      <c r="L13" s="54"/>
    </row>
    <row r="14" spans="1:12" hidden="1" x14ac:dyDescent="0.2">
      <c r="A14" s="16" t="s">
        <v>17</v>
      </c>
      <c r="B14" s="75" t="s">
        <v>53</v>
      </c>
      <c r="D14" s="42"/>
      <c r="E14" s="210"/>
      <c r="F14" s="50"/>
      <c r="G14" s="50"/>
      <c r="H14" s="51"/>
      <c r="I14" s="51"/>
      <c r="J14" s="51"/>
      <c r="K14" s="53"/>
      <c r="L14" s="54"/>
    </row>
    <row r="15" spans="1:12" x14ac:dyDescent="0.2">
      <c r="A15" s="16" t="s">
        <v>45</v>
      </c>
      <c r="B15" s="73"/>
      <c r="D15" s="42"/>
      <c r="E15" s="56" t="s">
        <v>38</v>
      </c>
      <c r="F15" s="210"/>
      <c r="G15" s="210"/>
      <c r="H15" s="211"/>
      <c r="I15" s="211"/>
      <c r="J15" s="211"/>
      <c r="K15" s="212"/>
      <c r="L15" s="54"/>
    </row>
    <row r="16" spans="1:12" ht="15" customHeight="1" x14ac:dyDescent="0.2">
      <c r="A16" s="16" t="s">
        <v>46</v>
      </c>
      <c r="B16" s="76"/>
      <c r="D16" s="42"/>
      <c r="E16" s="55" t="s">
        <v>39</v>
      </c>
      <c r="F16" s="50"/>
      <c r="G16" s="50"/>
      <c r="H16" s="51"/>
      <c r="I16" s="51"/>
      <c r="J16" s="51"/>
      <c r="K16" s="53"/>
      <c r="L16" s="54"/>
    </row>
    <row r="17" spans="1:25" x14ac:dyDescent="0.2">
      <c r="A17" s="16" t="s">
        <v>43</v>
      </c>
      <c r="B17" s="81"/>
      <c r="C17" s="2"/>
      <c r="D17" s="43"/>
      <c r="E17" s="56" t="s">
        <v>40</v>
      </c>
      <c r="F17" s="50"/>
      <c r="G17" s="50"/>
      <c r="H17" s="51"/>
      <c r="I17" s="51"/>
      <c r="J17" s="51"/>
      <c r="K17" s="53"/>
      <c r="L17" s="54"/>
    </row>
    <row r="18" spans="1:25" x14ac:dyDescent="0.2">
      <c r="A18" s="39"/>
      <c r="B18" s="67"/>
      <c r="C18" s="2"/>
      <c r="D18" s="43"/>
      <c r="E18" s="56" t="s">
        <v>41</v>
      </c>
      <c r="F18" s="50"/>
      <c r="G18" s="50"/>
      <c r="H18" s="51"/>
      <c r="I18" s="51"/>
      <c r="J18" s="51"/>
      <c r="K18" s="53"/>
      <c r="L18" s="54"/>
    </row>
    <row r="19" spans="1:25" ht="13.5" thickBot="1" x14ac:dyDescent="0.25">
      <c r="A19" s="14"/>
      <c r="B19" s="15"/>
      <c r="D19" s="44"/>
      <c r="E19" s="45"/>
      <c r="F19" s="45"/>
      <c r="G19" s="45"/>
      <c r="H19" s="46"/>
      <c r="I19" s="46"/>
      <c r="J19" s="46"/>
      <c r="K19" s="47"/>
      <c r="L19" s="48"/>
      <c r="V19" s="7"/>
      <c r="W19" s="7"/>
      <c r="X19" s="7"/>
      <c r="Y19" s="7"/>
    </row>
    <row r="20" spans="1:25" s="8" customFormat="1" ht="14.25" thickTop="1" thickBot="1" x14ac:dyDescent="0.25">
      <c r="A20" s="30"/>
      <c r="B20" s="31"/>
      <c r="E20" s="20"/>
      <c r="F20" s="20"/>
      <c r="G20" s="20"/>
      <c r="H20" s="9"/>
      <c r="I20" s="9"/>
      <c r="J20" s="9"/>
      <c r="V20" s="32"/>
      <c r="W20" s="32"/>
      <c r="X20" s="32"/>
      <c r="Y20" s="32"/>
    </row>
    <row r="21" spans="1:25" s="8" customFormat="1" ht="19.5" thickTop="1" x14ac:dyDescent="0.3">
      <c r="B21" s="70" t="s">
        <v>22</v>
      </c>
      <c r="C21" s="68"/>
      <c r="D21" s="233"/>
      <c r="E21" s="234"/>
      <c r="F21" s="234"/>
      <c r="G21" s="234"/>
      <c r="H21" s="234"/>
      <c r="I21" s="234"/>
      <c r="J21" s="234"/>
      <c r="K21" s="234"/>
      <c r="L21" s="235"/>
      <c r="V21" s="32"/>
      <c r="W21" s="32"/>
      <c r="X21" s="32"/>
      <c r="Y21" s="32"/>
    </row>
    <row r="22" spans="1:25" s="8" customFormat="1" ht="18.75" x14ac:dyDescent="0.3">
      <c r="A22" s="69"/>
      <c r="B22" s="68"/>
      <c r="C22" s="68"/>
      <c r="D22" s="236"/>
      <c r="E22" s="237"/>
      <c r="F22" s="237"/>
      <c r="G22" s="237"/>
      <c r="H22" s="237"/>
      <c r="I22" s="237"/>
      <c r="J22" s="237"/>
      <c r="K22" s="237"/>
      <c r="L22" s="238"/>
      <c r="V22" s="32"/>
      <c r="W22" s="32"/>
      <c r="X22" s="32"/>
      <c r="Y22" s="32"/>
    </row>
    <row r="23" spans="1:25" s="8" customFormat="1" ht="13.5" thickBot="1" x14ac:dyDescent="0.25">
      <c r="A23" s="30"/>
      <c r="B23" s="68"/>
      <c r="C23" s="68"/>
      <c r="D23" s="239"/>
      <c r="E23" s="240"/>
      <c r="F23" s="240"/>
      <c r="G23" s="240"/>
      <c r="H23" s="240"/>
      <c r="I23" s="240"/>
      <c r="J23" s="240"/>
      <c r="K23" s="240"/>
      <c r="L23" s="241"/>
      <c r="V23" s="38">
        <f>COUNTIF(V28:V387,"&gt;0")</f>
        <v>0</v>
      </c>
      <c r="W23" s="32"/>
      <c r="X23" s="32"/>
      <c r="Y23" s="32"/>
    </row>
    <row r="24" spans="1:25" s="8" customFormat="1" ht="13.5" thickTop="1" x14ac:dyDescent="0.2">
      <c r="A24" s="30"/>
      <c r="B24" s="31"/>
      <c r="E24" s="20"/>
      <c r="F24" s="20"/>
      <c r="G24" s="20"/>
      <c r="H24" s="9"/>
      <c r="I24" s="9"/>
      <c r="J24" s="9"/>
      <c r="V24" s="32"/>
      <c r="W24" s="32"/>
      <c r="X24" s="32"/>
      <c r="Y24" s="32"/>
    </row>
    <row r="25" spans="1:25" ht="21" x14ac:dyDescent="0.35">
      <c r="E25" s="21" t="s">
        <v>18</v>
      </c>
      <c r="F25" s="22"/>
      <c r="G25" s="22"/>
      <c r="H25" s="23"/>
      <c r="I25" s="247">
        <f>SUM(I28:I387)</f>
        <v>0</v>
      </c>
      <c r="J25" s="247"/>
      <c r="K25" s="22"/>
      <c r="L25" s="24"/>
      <c r="N25" s="27" t="s">
        <v>19</v>
      </c>
      <c r="O25" s="25"/>
      <c r="P25" s="26"/>
      <c r="Q25" s="28">
        <f>SUM(Q28:Q387)</f>
        <v>0</v>
      </c>
      <c r="R25" s="25"/>
      <c r="S25" s="25"/>
      <c r="T25" s="25"/>
      <c r="U25" s="8"/>
      <c r="V25" s="246">
        <f>SUM(V28:V389)</f>
        <v>0</v>
      </c>
      <c r="W25" s="246"/>
    </row>
    <row r="26" spans="1:25" s="18" customFormat="1" ht="25.5" customHeight="1" x14ac:dyDescent="0.35">
      <c r="A26" s="17"/>
      <c r="D26" s="19"/>
      <c r="E26" s="242" t="s">
        <v>14</v>
      </c>
      <c r="F26" s="242"/>
      <c r="G26" s="242"/>
      <c r="H26" s="242"/>
      <c r="I26" s="242"/>
      <c r="J26" s="242"/>
      <c r="K26" s="242"/>
      <c r="L26" s="242"/>
      <c r="N26" s="243" t="s">
        <v>11</v>
      </c>
      <c r="O26" s="243"/>
      <c r="P26" s="243"/>
      <c r="Q26" s="243"/>
      <c r="R26" s="243"/>
      <c r="S26" s="243"/>
      <c r="T26" s="243"/>
      <c r="V26" s="244" t="s">
        <v>20</v>
      </c>
      <c r="W26" s="245"/>
    </row>
    <row r="27" spans="1:25" s="107" customFormat="1" ht="51" x14ac:dyDescent="0.2">
      <c r="A27" s="97" t="s">
        <v>0</v>
      </c>
      <c r="B27" s="98" t="s">
        <v>1</v>
      </c>
      <c r="C27" s="99" t="s">
        <v>2</v>
      </c>
      <c r="D27" s="100"/>
      <c r="E27" s="101" t="s">
        <v>4</v>
      </c>
      <c r="F27" s="101" t="s">
        <v>3</v>
      </c>
      <c r="G27" s="102" t="s">
        <v>5</v>
      </c>
      <c r="H27" s="103" t="s">
        <v>6</v>
      </c>
      <c r="I27" s="104" t="s">
        <v>26</v>
      </c>
      <c r="J27" s="103" t="s">
        <v>8</v>
      </c>
      <c r="K27" s="105" t="s">
        <v>9</v>
      </c>
      <c r="L27" s="106" t="s">
        <v>10</v>
      </c>
      <c r="N27" s="108" t="s">
        <v>4</v>
      </c>
      <c r="O27" s="108" t="s">
        <v>3</v>
      </c>
      <c r="P27" s="109" t="s">
        <v>6</v>
      </c>
      <c r="Q27" s="110" t="s">
        <v>7</v>
      </c>
      <c r="R27" s="110" t="s">
        <v>8</v>
      </c>
      <c r="S27" s="111" t="s">
        <v>9</v>
      </c>
      <c r="T27" s="110" t="s">
        <v>10</v>
      </c>
      <c r="V27" s="112" t="s">
        <v>12</v>
      </c>
      <c r="W27" s="113" t="s">
        <v>13</v>
      </c>
    </row>
    <row r="28" spans="1:25" s="88" customFormat="1" x14ac:dyDescent="0.2">
      <c r="A28" s="83" t="str">
        <f>B8</f>
        <v/>
      </c>
      <c r="B28" s="84" t="str">
        <f>VLOOKUP($A28,temporal!$A$27:$W$387,2,0)</f>
        <v/>
      </c>
      <c r="C28" s="84" t="str">
        <f>IF(B28="","",VLOOKUP($A28,temporal!$A$27:$W$387,3,0))</f>
        <v/>
      </c>
      <c r="D28" s="85"/>
      <c r="E28" s="86" t="str">
        <f>IF(B$10="","",VLOOKUP($A28,temporal!$A$27:$W$387,5,0))</f>
        <v/>
      </c>
      <c r="F28" s="86" t="str">
        <f>IF(B$10="","",VLOOKUP($A28,temporal!$A$27:$W$387,6,0))</f>
        <v/>
      </c>
      <c r="G28" s="86" t="str">
        <f>IF(B$11="","",VLOOKUP($A28,temporal!$A$27:$W$387,7,0))</f>
        <v/>
      </c>
      <c r="H28" s="87" t="str">
        <f>IF(A28="","",VLOOKUP($A28,temporal!$A$27:$W$387,8,0))</f>
        <v/>
      </c>
      <c r="I28" s="87" t="str">
        <f>IF(A28="","",VLOOKUP($A28,temporal!$A$27:$W$387,9,0))</f>
        <v/>
      </c>
      <c r="J28" s="87" t="str">
        <f>IF(A28="","",VLOOKUP($A28,temporal!$A$27:$W$387,10,0))</f>
        <v/>
      </c>
      <c r="K28" s="87" t="str">
        <f>IF(A28="","",VLOOKUP($A28,temporal!$A$27:$W$387,11,0))</f>
        <v/>
      </c>
      <c r="L28" s="87" t="str">
        <f>IF(A28="","",VLOOKUP($A28,temporal!$A$27:$W$387,12,0))</f>
        <v/>
      </c>
      <c r="N28" s="89" t="str">
        <f>IF(B$10="","",VLOOKUP($A28,temporal!$A$27:$W$387,14,0))</f>
        <v/>
      </c>
      <c r="O28" s="89" t="str">
        <f>IF(B$10="","",VLOOKUP($A28,temporal!$A$27:$W$387,15,0))</f>
        <v/>
      </c>
      <c r="P28" s="87" t="str">
        <f>IF(A28="","",VLOOKUP($A28,temporal!$A$27:$W$387,16,0))</f>
        <v/>
      </c>
      <c r="Q28" s="87" t="str">
        <f>IF(A28="","",VLOOKUP($A28,temporal!$A$27:$W$387,17,0))</f>
        <v/>
      </c>
      <c r="R28" s="87" t="str">
        <f>IF(A28="","",VLOOKUP($A28,temporal!$A$27:$W$387,18,0))</f>
        <v/>
      </c>
      <c r="S28" s="87" t="str">
        <f>IF(A28="","",VLOOKUP($A28,temporal!$A$27:$W$387,19,0))</f>
        <v/>
      </c>
      <c r="T28" s="87" t="str">
        <f>IF(A28="","",VLOOKUP($A28,temporal!$A$27:$W$387,20,0))</f>
        <v/>
      </c>
      <c r="V28" s="87" t="str">
        <f>VLOOKUP($A28,temporal!$A$27:$W$387,22,0)</f>
        <v/>
      </c>
      <c r="W28" s="87" t="str">
        <f>VLOOKUP($A28,temporal!$A$27:$W$387,23,0)</f>
        <v/>
      </c>
      <c r="Y28" s="90"/>
    </row>
    <row r="29" spans="1:25" s="88" customFormat="1" x14ac:dyDescent="0.2">
      <c r="A29" s="91" t="str">
        <f t="shared" ref="A29:A92" si="0">IF(A28&lt;B$4,EDATE(A28,1),"")</f>
        <v/>
      </c>
      <c r="B29" s="84" t="str">
        <f>VLOOKUP($A29,temporal!$A$27:$W$387,2,0)</f>
        <v/>
      </c>
      <c r="C29" s="84" t="str">
        <f>IF(B29="","",VLOOKUP($A29,temporal!$A$27:$W$387,3,0))</f>
        <v/>
      </c>
      <c r="D29" s="85"/>
      <c r="E29" s="86" t="str">
        <f>IF(B$10="","",VLOOKUP($A29,temporal!$A$27:$W$387,5,0))</f>
        <v/>
      </c>
      <c r="F29" s="86" t="str">
        <f>IF(B$10="","",VLOOKUP($A29,temporal!$A$27:$W$387,6,0))</f>
        <v/>
      </c>
      <c r="G29" s="86" t="str">
        <f>IF(B$11="","",VLOOKUP($A29,temporal!$A$27:$W$387,7,0))</f>
        <v/>
      </c>
      <c r="H29" s="87" t="str">
        <f>IF(A29="","",VLOOKUP($A29,temporal!$A$27:$W$387,8,0))</f>
        <v/>
      </c>
      <c r="I29" s="87" t="str">
        <f>IF(A29="","",VLOOKUP($A29,temporal!$A$27:$W$387,9,0))</f>
        <v/>
      </c>
      <c r="J29" s="87" t="str">
        <f>IF(A29="","",VLOOKUP($A29,temporal!$A$27:$W$387,10,0))</f>
        <v/>
      </c>
      <c r="K29" s="87" t="str">
        <f>IF(A29="","",VLOOKUP($A29,temporal!$A$27:$W$387,11,0))</f>
        <v/>
      </c>
      <c r="L29" s="87" t="str">
        <f>IF(A29="","",VLOOKUP($A29,temporal!$A$27:$W$387,12,0))</f>
        <v/>
      </c>
      <c r="N29" s="89" t="str">
        <f>IF(B$10="","",VLOOKUP($A29,temporal!$A$27:$W$387,14,0))</f>
        <v/>
      </c>
      <c r="O29" s="89" t="str">
        <f>IF(B$10="","",VLOOKUP($A29,temporal!$A$27:$W$387,15,0))</f>
        <v/>
      </c>
      <c r="P29" s="87" t="str">
        <f>IF(A29="","",VLOOKUP($A29,temporal!$A$27:$W$387,16,0))</f>
        <v/>
      </c>
      <c r="Q29" s="87" t="str">
        <f>IF(A29="","",VLOOKUP($A29,temporal!$A$27:$W$387,17,0))</f>
        <v/>
      </c>
      <c r="R29" s="87" t="str">
        <f>IF(A29="","",VLOOKUP($A29,temporal!$A$27:$W$387,18,0))</f>
        <v/>
      </c>
      <c r="S29" s="87" t="str">
        <f>IF(A29="","",VLOOKUP($A29,temporal!$A$27:$W$387,19,0))</f>
        <v/>
      </c>
      <c r="T29" s="87" t="str">
        <f>IF(A29="","",VLOOKUP($A29,temporal!$A$27:$W$387,20,0))</f>
        <v/>
      </c>
      <c r="V29" s="87" t="str">
        <f>VLOOKUP($A29,temporal!$A$27:$W$387,22,0)</f>
        <v/>
      </c>
      <c r="W29" s="87" t="str">
        <f>VLOOKUP($A29,temporal!$A$27:$W$387,23,0)</f>
        <v/>
      </c>
      <c r="Y29" s="90"/>
    </row>
    <row r="30" spans="1:25" s="88" customFormat="1" x14ac:dyDescent="0.2">
      <c r="A30" s="91" t="str">
        <f t="shared" si="0"/>
        <v/>
      </c>
      <c r="B30" s="84" t="str">
        <f>VLOOKUP($A30,temporal!$A$27:$W$387,2,0)</f>
        <v/>
      </c>
      <c r="C30" s="84" t="str">
        <f>IF(B30="","",VLOOKUP($A30,temporal!$A$27:$W$387,3,0))</f>
        <v/>
      </c>
      <c r="D30" s="85"/>
      <c r="E30" s="86" t="str">
        <f>IF(B$10="","",VLOOKUP($A30,temporal!$A$27:$W$387,5,0))</f>
        <v/>
      </c>
      <c r="F30" s="86" t="str">
        <f>IF(B$10="","",VLOOKUP($A30,temporal!$A$27:$W$387,6,0))</f>
        <v/>
      </c>
      <c r="G30" s="86" t="str">
        <f>IF(B$11="","",VLOOKUP($A30,temporal!$A$27:$W$387,7,0))</f>
        <v/>
      </c>
      <c r="H30" s="87" t="str">
        <f>IF(A30="","",VLOOKUP($A30,temporal!$A$27:$W$387,8,0))</f>
        <v/>
      </c>
      <c r="I30" s="87" t="str">
        <f>IF(A30="","",VLOOKUP($A30,temporal!$A$27:$W$387,9,0))</f>
        <v/>
      </c>
      <c r="J30" s="87" t="str">
        <f>IF(A30="","",VLOOKUP($A30,temporal!$A$27:$W$387,10,0))</f>
        <v/>
      </c>
      <c r="K30" s="87" t="str">
        <f>IF(A30="","",VLOOKUP($A30,temporal!$A$27:$W$387,11,0))</f>
        <v/>
      </c>
      <c r="L30" s="87" t="str">
        <f>IF(A30="","",VLOOKUP($A30,temporal!$A$27:$W$387,12,0))</f>
        <v/>
      </c>
      <c r="N30" s="89" t="str">
        <f>IF(B$10="","",VLOOKUP($A30,temporal!$A$27:$W$387,14,0))</f>
        <v/>
      </c>
      <c r="O30" s="89" t="str">
        <f>IF(B$10="","",VLOOKUP($A30,temporal!$A$27:$W$387,15,0))</f>
        <v/>
      </c>
      <c r="P30" s="87" t="str">
        <f>IF(A30="","",VLOOKUP($A30,temporal!$A$27:$W$387,16,0))</f>
        <v/>
      </c>
      <c r="Q30" s="87" t="str">
        <f>IF(A30="","",VLOOKUP($A30,temporal!$A$27:$W$387,17,0))</f>
        <v/>
      </c>
      <c r="R30" s="87" t="str">
        <f>IF(A30="","",VLOOKUP($A30,temporal!$A$27:$W$387,18,0))</f>
        <v/>
      </c>
      <c r="S30" s="87" t="str">
        <f>IF(A30="","",VLOOKUP($A30,temporal!$A$27:$W$387,19,0))</f>
        <v/>
      </c>
      <c r="T30" s="87" t="str">
        <f>IF(A30="","",VLOOKUP($A30,temporal!$A$27:$W$387,20,0))</f>
        <v/>
      </c>
      <c r="V30" s="87" t="str">
        <f>VLOOKUP($A30,temporal!$A$27:$W$387,22,0)</f>
        <v/>
      </c>
      <c r="W30" s="87" t="str">
        <f>VLOOKUP($A30,temporal!$A$27:$W$387,23,0)</f>
        <v/>
      </c>
      <c r="Y30" s="90"/>
    </row>
    <row r="31" spans="1:25" s="88" customFormat="1" x14ac:dyDescent="0.2">
      <c r="A31" s="91" t="str">
        <f t="shared" si="0"/>
        <v/>
      </c>
      <c r="B31" s="84" t="str">
        <f>VLOOKUP($A31,temporal!$A$27:$W$387,2,0)</f>
        <v/>
      </c>
      <c r="C31" s="84" t="str">
        <f>IF(B31="","",VLOOKUP($A31,temporal!$A$27:$W$387,3,0))</f>
        <v/>
      </c>
      <c r="D31" s="85"/>
      <c r="E31" s="86" t="str">
        <f>IF(B$10="","",VLOOKUP($A31,temporal!$A$27:$W$387,5,0))</f>
        <v/>
      </c>
      <c r="F31" s="86" t="str">
        <f>IF(B$10="","",VLOOKUP($A31,temporal!$A$27:$W$387,6,0))</f>
        <v/>
      </c>
      <c r="G31" s="86" t="str">
        <f>IF(B$11="","",VLOOKUP($A31,temporal!$A$27:$W$387,7,0))</f>
        <v/>
      </c>
      <c r="H31" s="87" t="str">
        <f>IF(A31="","",VLOOKUP($A31,temporal!$A$27:$W$387,8,0))</f>
        <v/>
      </c>
      <c r="I31" s="87" t="str">
        <f>IF(A31="","",VLOOKUP($A31,temporal!$A$27:$W$387,9,0))</f>
        <v/>
      </c>
      <c r="J31" s="87" t="str">
        <f>IF(A31="","",VLOOKUP($A31,temporal!$A$27:$W$387,10,0))</f>
        <v/>
      </c>
      <c r="K31" s="87" t="str">
        <f>IF(A31="","",VLOOKUP($A31,temporal!$A$27:$W$387,11,0))</f>
        <v/>
      </c>
      <c r="L31" s="87" t="str">
        <f>IF(A31="","",VLOOKUP($A31,temporal!$A$27:$W$387,12,0))</f>
        <v/>
      </c>
      <c r="N31" s="89" t="str">
        <f>IF(B$10="","",VLOOKUP($A31,temporal!$A$27:$W$387,14,0))</f>
        <v/>
      </c>
      <c r="O31" s="89" t="str">
        <f>IF(B$10="","",VLOOKUP($A31,temporal!$A$27:$W$387,15,0))</f>
        <v/>
      </c>
      <c r="P31" s="87" t="str">
        <f>IF(A31="","",VLOOKUP($A31,temporal!$A$27:$W$387,16,0))</f>
        <v/>
      </c>
      <c r="Q31" s="87" t="str">
        <f>IF(A31="","",VLOOKUP($A31,temporal!$A$27:$W$387,17,0))</f>
        <v/>
      </c>
      <c r="R31" s="87" t="str">
        <f>IF(A31="","",VLOOKUP($A31,temporal!$A$27:$W$387,18,0))</f>
        <v/>
      </c>
      <c r="S31" s="87" t="str">
        <f>IF(A31="","",VLOOKUP($A31,temporal!$A$27:$W$387,19,0))</f>
        <v/>
      </c>
      <c r="T31" s="87" t="str">
        <f>IF(A31="","",VLOOKUP($A31,temporal!$A$27:$W$387,20,0))</f>
        <v/>
      </c>
      <c r="V31" s="87" t="str">
        <f>VLOOKUP($A31,temporal!$A$27:$W$387,22,0)</f>
        <v/>
      </c>
      <c r="W31" s="87" t="str">
        <f>VLOOKUP($A31,temporal!$A$27:$W$387,23,0)</f>
        <v/>
      </c>
      <c r="Y31" s="90"/>
    </row>
    <row r="32" spans="1:25" s="88" customFormat="1" x14ac:dyDescent="0.2">
      <c r="A32" s="91" t="str">
        <f t="shared" si="0"/>
        <v/>
      </c>
      <c r="B32" s="84" t="str">
        <f>VLOOKUP($A32,temporal!$A$27:$W$387,2,0)</f>
        <v/>
      </c>
      <c r="C32" s="84" t="str">
        <f>IF(B32="","",VLOOKUP($A32,temporal!$A$27:$W$387,3,0))</f>
        <v/>
      </c>
      <c r="D32" s="85"/>
      <c r="E32" s="86" t="str">
        <f>IF(B$10="","",VLOOKUP($A32,temporal!$A$27:$W$387,5,0))</f>
        <v/>
      </c>
      <c r="F32" s="86" t="str">
        <f>IF(B$10="","",VLOOKUP($A32,temporal!$A$27:$W$387,6,0))</f>
        <v/>
      </c>
      <c r="G32" s="86" t="str">
        <f>IF(B$11="","",VLOOKUP($A32,temporal!$A$27:$W$387,7,0))</f>
        <v/>
      </c>
      <c r="H32" s="87" t="str">
        <f>IF(A32="","",VLOOKUP($A32,temporal!$A$27:$W$387,8,0))</f>
        <v/>
      </c>
      <c r="I32" s="87" t="str">
        <f>IF(A32="","",VLOOKUP($A32,temporal!$A$27:$W$387,9,0))</f>
        <v/>
      </c>
      <c r="J32" s="87" t="str">
        <f>IF(A32="","",VLOOKUP($A32,temporal!$A$27:$W$387,10,0))</f>
        <v/>
      </c>
      <c r="K32" s="87" t="str">
        <f>IF(A32="","",VLOOKUP($A32,temporal!$A$27:$W$387,11,0))</f>
        <v/>
      </c>
      <c r="L32" s="87" t="str">
        <f>IF(A32="","",VLOOKUP($A32,temporal!$A$27:$W$387,12,0))</f>
        <v/>
      </c>
      <c r="N32" s="89" t="str">
        <f>IF(B$10="","",VLOOKUP($A32,temporal!$A$27:$W$387,14,0))</f>
        <v/>
      </c>
      <c r="O32" s="89" t="str">
        <f>IF(B$10="","",VLOOKUP($A32,temporal!$A$27:$W$387,15,0))</f>
        <v/>
      </c>
      <c r="P32" s="87" t="str">
        <f>IF(A32="","",VLOOKUP($A32,temporal!$A$27:$W$387,16,0))</f>
        <v/>
      </c>
      <c r="Q32" s="87" t="str">
        <f>IF(A32="","",VLOOKUP($A32,temporal!$A$27:$W$387,17,0))</f>
        <v/>
      </c>
      <c r="R32" s="87" t="str">
        <f>IF(A32="","",VLOOKUP($A32,temporal!$A$27:$W$387,18,0))</f>
        <v/>
      </c>
      <c r="S32" s="87" t="str">
        <f>IF(A32="","",VLOOKUP($A32,temporal!$A$27:$W$387,19,0))</f>
        <v/>
      </c>
      <c r="T32" s="87" t="str">
        <f>IF(A32="","",VLOOKUP($A32,temporal!$A$27:$W$387,20,0))</f>
        <v/>
      </c>
      <c r="V32" s="87" t="str">
        <f>VLOOKUP($A32,temporal!$A$27:$W$387,22,0)</f>
        <v/>
      </c>
      <c r="W32" s="87" t="str">
        <f>VLOOKUP($A32,temporal!$A$27:$W$387,23,0)</f>
        <v/>
      </c>
      <c r="Y32" s="90"/>
    </row>
    <row r="33" spans="1:25" s="88" customFormat="1" x14ac:dyDescent="0.2">
      <c r="A33" s="91" t="str">
        <f t="shared" si="0"/>
        <v/>
      </c>
      <c r="B33" s="84" t="str">
        <f>VLOOKUP($A33,temporal!$A$27:$W$387,2,0)</f>
        <v/>
      </c>
      <c r="C33" s="84" t="str">
        <f>IF(B33="","",VLOOKUP($A33,temporal!$A$27:$W$387,3,0))</f>
        <v/>
      </c>
      <c r="D33" s="85"/>
      <c r="E33" s="86" t="str">
        <f>IF(B$10="","",VLOOKUP($A33,temporal!$A$27:$W$387,5,0))</f>
        <v/>
      </c>
      <c r="F33" s="86" t="str">
        <f>IF(B$10="","",VLOOKUP($A33,temporal!$A$27:$W$387,6,0))</f>
        <v/>
      </c>
      <c r="G33" s="86" t="str">
        <f>IF(B$11="","",VLOOKUP($A33,temporal!$A$27:$W$387,7,0))</f>
        <v/>
      </c>
      <c r="H33" s="87" t="str">
        <f>IF(A33="","",VLOOKUP($A33,temporal!$A$27:$W$387,8,0))</f>
        <v/>
      </c>
      <c r="I33" s="87" t="str">
        <f>IF(A33="","",VLOOKUP($A33,temporal!$A$27:$W$387,9,0))</f>
        <v/>
      </c>
      <c r="J33" s="87" t="str">
        <f>IF(A33="","",VLOOKUP($A33,temporal!$A$27:$W$387,10,0))</f>
        <v/>
      </c>
      <c r="K33" s="87" t="str">
        <f>IF(A33="","",VLOOKUP($A33,temporal!$A$27:$W$387,11,0))</f>
        <v/>
      </c>
      <c r="L33" s="87" t="str">
        <f>IF(A33="","",VLOOKUP($A33,temporal!$A$27:$W$387,12,0))</f>
        <v/>
      </c>
      <c r="N33" s="89" t="str">
        <f>IF(B$10="","",VLOOKUP($A33,temporal!$A$27:$W$387,14,0))</f>
        <v/>
      </c>
      <c r="O33" s="89" t="str">
        <f>IF(B$10="","",VLOOKUP($A33,temporal!$A$27:$W$387,15,0))</f>
        <v/>
      </c>
      <c r="P33" s="87" t="str">
        <f>IF(A33="","",VLOOKUP($A33,temporal!$A$27:$W$387,16,0))</f>
        <v/>
      </c>
      <c r="Q33" s="87" t="str">
        <f>IF(A33="","",VLOOKUP($A33,temporal!$A$27:$W$387,17,0))</f>
        <v/>
      </c>
      <c r="R33" s="87" t="str">
        <f>IF(A33="","",VLOOKUP($A33,temporal!$A$27:$W$387,18,0))</f>
        <v/>
      </c>
      <c r="S33" s="87" t="str">
        <f>IF(A33="","",VLOOKUP($A33,temporal!$A$27:$W$387,19,0))</f>
        <v/>
      </c>
      <c r="T33" s="87" t="str">
        <f>IF(A33="","",VLOOKUP($A33,temporal!$A$27:$W$387,20,0))</f>
        <v/>
      </c>
      <c r="V33" s="87" t="str">
        <f>VLOOKUP($A33,temporal!$A$27:$W$387,22,0)</f>
        <v/>
      </c>
      <c r="W33" s="87" t="str">
        <f>VLOOKUP($A33,temporal!$A$27:$W$387,23,0)</f>
        <v/>
      </c>
      <c r="Y33" s="90"/>
    </row>
    <row r="34" spans="1:25" s="88" customFormat="1" x14ac:dyDescent="0.2">
      <c r="A34" s="91" t="str">
        <f t="shared" si="0"/>
        <v/>
      </c>
      <c r="B34" s="84" t="str">
        <f>VLOOKUP($A34,temporal!$A$27:$W$387,2,0)</f>
        <v/>
      </c>
      <c r="C34" s="84" t="str">
        <f>IF(B34="","",VLOOKUP($A34,temporal!$A$27:$W$387,3,0))</f>
        <v/>
      </c>
      <c r="D34" s="85"/>
      <c r="E34" s="86" t="str">
        <f>IF(B$10="","",VLOOKUP($A34,temporal!$A$27:$W$387,5,0))</f>
        <v/>
      </c>
      <c r="F34" s="86" t="str">
        <f>IF(B$10="","",VLOOKUP($A34,temporal!$A$27:$W$387,6,0))</f>
        <v/>
      </c>
      <c r="G34" s="86" t="str">
        <f>IF(B$11="","",VLOOKUP($A34,temporal!$A$27:$W$387,7,0))</f>
        <v/>
      </c>
      <c r="H34" s="87" t="str">
        <f>IF(A34="","",VLOOKUP($A34,temporal!$A$27:$W$387,8,0))</f>
        <v/>
      </c>
      <c r="I34" s="87" t="str">
        <f>IF(A34="","",VLOOKUP($A34,temporal!$A$27:$W$387,9,0))</f>
        <v/>
      </c>
      <c r="J34" s="87" t="str">
        <f>IF(A34="","",VLOOKUP($A34,temporal!$A$27:$W$387,10,0))</f>
        <v/>
      </c>
      <c r="K34" s="87" t="str">
        <f>IF(A34="","",VLOOKUP($A34,temporal!$A$27:$W$387,11,0))</f>
        <v/>
      </c>
      <c r="L34" s="87" t="str">
        <f>IF(A34="","",VLOOKUP($A34,temporal!$A$27:$W$387,12,0))</f>
        <v/>
      </c>
      <c r="N34" s="89" t="str">
        <f>IF(B$10="","",VLOOKUP($A34,temporal!$A$27:$W$387,14,0))</f>
        <v/>
      </c>
      <c r="O34" s="89" t="str">
        <f>IF(B$10="","",VLOOKUP($A34,temporal!$A$27:$W$387,15,0))</f>
        <v/>
      </c>
      <c r="P34" s="87" t="str">
        <f>IF(A34="","",VLOOKUP($A34,temporal!$A$27:$W$387,16,0))</f>
        <v/>
      </c>
      <c r="Q34" s="87" t="str">
        <f>IF(A34="","",VLOOKUP($A34,temporal!$A$27:$W$387,17,0))</f>
        <v/>
      </c>
      <c r="R34" s="87" t="str">
        <f>IF(A34="","",VLOOKUP($A34,temporal!$A$27:$W$387,18,0))</f>
        <v/>
      </c>
      <c r="S34" s="87" t="str">
        <f>IF(A34="","",VLOOKUP($A34,temporal!$A$27:$W$387,19,0))</f>
        <v/>
      </c>
      <c r="T34" s="87" t="str">
        <f>IF(A34="","",VLOOKUP($A34,temporal!$A$27:$W$387,20,0))</f>
        <v/>
      </c>
      <c r="V34" s="87" t="str">
        <f>VLOOKUP($A34,temporal!$A$27:$W$387,22,0)</f>
        <v/>
      </c>
      <c r="W34" s="87" t="str">
        <f>VLOOKUP($A34,temporal!$A$27:$W$387,23,0)</f>
        <v/>
      </c>
      <c r="Y34" s="90"/>
    </row>
    <row r="35" spans="1:25" s="88" customFormat="1" x14ac:dyDescent="0.2">
      <c r="A35" s="91" t="str">
        <f t="shared" si="0"/>
        <v/>
      </c>
      <c r="B35" s="84" t="str">
        <f>VLOOKUP($A35,temporal!$A$27:$W$387,2,0)</f>
        <v/>
      </c>
      <c r="C35" s="84" t="str">
        <f>IF(B35="","",VLOOKUP($A35,temporal!$A$27:$W$387,3,0))</f>
        <v/>
      </c>
      <c r="D35" s="85"/>
      <c r="E35" s="86" t="str">
        <f>IF(B$10="","",VLOOKUP($A35,temporal!$A$27:$W$387,5,0))</f>
        <v/>
      </c>
      <c r="F35" s="86" t="str">
        <f>IF(B$10="","",VLOOKUP($A35,temporal!$A$27:$W$387,6,0))</f>
        <v/>
      </c>
      <c r="G35" s="86" t="str">
        <f>IF(B$11="","",VLOOKUP($A35,temporal!$A$27:$W$387,7,0))</f>
        <v/>
      </c>
      <c r="H35" s="87" t="str">
        <f>IF(A35="","",VLOOKUP($A35,temporal!$A$27:$W$387,8,0))</f>
        <v/>
      </c>
      <c r="I35" s="87" t="str">
        <f>IF(A35="","",VLOOKUP($A35,temporal!$A$27:$W$387,9,0))</f>
        <v/>
      </c>
      <c r="J35" s="87" t="str">
        <f>IF(A35="","",VLOOKUP($A35,temporal!$A$27:$W$387,10,0))</f>
        <v/>
      </c>
      <c r="K35" s="87" t="str">
        <f>IF(A35="","",VLOOKUP($A35,temporal!$A$27:$W$387,11,0))</f>
        <v/>
      </c>
      <c r="L35" s="87" t="str">
        <f>IF(A35="","",VLOOKUP($A35,temporal!$A$27:$W$387,12,0))</f>
        <v/>
      </c>
      <c r="N35" s="89" t="str">
        <f>IF(B$10="","",VLOOKUP($A35,temporal!$A$27:$W$387,14,0))</f>
        <v/>
      </c>
      <c r="O35" s="89" t="str">
        <f>IF(B$10="","",VLOOKUP($A35,temporal!$A$27:$W$387,15,0))</f>
        <v/>
      </c>
      <c r="P35" s="87" t="str">
        <f>IF(A35="","",VLOOKUP($A35,temporal!$A$27:$W$387,16,0))</f>
        <v/>
      </c>
      <c r="Q35" s="87" t="str">
        <f>IF(A35="","",VLOOKUP($A35,temporal!$A$27:$W$387,17,0))</f>
        <v/>
      </c>
      <c r="R35" s="87" t="str">
        <f>IF(A35="","",VLOOKUP($A35,temporal!$A$27:$W$387,18,0))</f>
        <v/>
      </c>
      <c r="S35" s="87" t="str">
        <f>IF(A35="","",VLOOKUP($A35,temporal!$A$27:$W$387,19,0))</f>
        <v/>
      </c>
      <c r="T35" s="87" t="str">
        <f>IF(A35="","",VLOOKUP($A35,temporal!$A$27:$W$387,20,0))</f>
        <v/>
      </c>
      <c r="V35" s="87" t="str">
        <f>VLOOKUP($A35,temporal!$A$27:$W$387,22,0)</f>
        <v/>
      </c>
      <c r="W35" s="87" t="str">
        <f>VLOOKUP($A35,temporal!$A$27:$W$387,23,0)</f>
        <v/>
      </c>
      <c r="Y35" s="90"/>
    </row>
    <row r="36" spans="1:25" s="88" customFormat="1" x14ac:dyDescent="0.2">
      <c r="A36" s="91" t="str">
        <f t="shared" si="0"/>
        <v/>
      </c>
      <c r="B36" s="84" t="str">
        <f>VLOOKUP($A36,temporal!$A$27:$W$387,2,0)</f>
        <v/>
      </c>
      <c r="C36" s="84" t="str">
        <f>IF(B36="","",VLOOKUP($A36,temporal!$A$27:$W$387,3,0))</f>
        <v/>
      </c>
      <c r="D36" s="85"/>
      <c r="E36" s="86" t="str">
        <f>IF(B$10="","",VLOOKUP($A36,temporal!$A$27:$W$387,5,0))</f>
        <v/>
      </c>
      <c r="F36" s="86" t="str">
        <f>IF(B$10="","",VLOOKUP($A36,temporal!$A$27:$W$387,6,0))</f>
        <v/>
      </c>
      <c r="G36" s="86" t="str">
        <f>IF(B$11="","",VLOOKUP($A36,temporal!$A$27:$W$387,7,0))</f>
        <v/>
      </c>
      <c r="H36" s="87" t="str">
        <f>IF(A36="","",VLOOKUP($A36,temporal!$A$27:$W$387,8,0))</f>
        <v/>
      </c>
      <c r="I36" s="87" t="str">
        <f>IF(A36="","",VLOOKUP($A36,temporal!$A$27:$W$387,9,0))</f>
        <v/>
      </c>
      <c r="J36" s="87" t="str">
        <f>IF(A36="","",VLOOKUP($A36,temporal!$A$27:$W$387,10,0))</f>
        <v/>
      </c>
      <c r="K36" s="87" t="str">
        <f>IF(A36="","",VLOOKUP($A36,temporal!$A$27:$W$387,11,0))</f>
        <v/>
      </c>
      <c r="L36" s="87" t="str">
        <f>IF(A36="","",VLOOKUP($A36,temporal!$A$27:$W$387,12,0))</f>
        <v/>
      </c>
      <c r="N36" s="89" t="str">
        <f>IF(B$10="","",VLOOKUP($A36,temporal!$A$27:$W$387,14,0))</f>
        <v/>
      </c>
      <c r="O36" s="89" t="str">
        <f>IF(B$10="","",VLOOKUP($A36,temporal!$A$27:$W$387,15,0))</f>
        <v/>
      </c>
      <c r="P36" s="87" t="str">
        <f>IF(A36="","",VLOOKUP($A36,temporal!$A$27:$W$387,16,0))</f>
        <v/>
      </c>
      <c r="Q36" s="87" t="str">
        <f>IF(A36="","",VLOOKUP($A36,temporal!$A$27:$W$387,17,0))</f>
        <v/>
      </c>
      <c r="R36" s="87" t="str">
        <f>IF(A36="","",VLOOKUP($A36,temporal!$A$27:$W$387,18,0))</f>
        <v/>
      </c>
      <c r="S36" s="87" t="str">
        <f>IF(A36="","",VLOOKUP($A36,temporal!$A$27:$W$387,19,0))</f>
        <v/>
      </c>
      <c r="T36" s="87" t="str">
        <f>IF(A36="","",VLOOKUP($A36,temporal!$A$27:$W$387,20,0))</f>
        <v/>
      </c>
      <c r="V36" s="87" t="str">
        <f>VLOOKUP($A36,temporal!$A$27:$W$387,22,0)</f>
        <v/>
      </c>
      <c r="W36" s="87" t="str">
        <f>VLOOKUP($A36,temporal!$A$27:$W$387,23,0)</f>
        <v/>
      </c>
      <c r="Y36" s="90"/>
    </row>
    <row r="37" spans="1:25" s="88" customFormat="1" x14ac:dyDescent="0.2">
      <c r="A37" s="91" t="str">
        <f t="shared" si="0"/>
        <v/>
      </c>
      <c r="B37" s="84" t="str">
        <f>VLOOKUP($A37,temporal!$A$27:$W$387,2,0)</f>
        <v/>
      </c>
      <c r="C37" s="84" t="str">
        <f>IF(B37="","",VLOOKUP($A37,temporal!$A$27:$W$387,3,0))</f>
        <v/>
      </c>
      <c r="D37" s="85"/>
      <c r="E37" s="86" t="str">
        <f>IF(B$10="","",VLOOKUP($A37,temporal!$A$27:$W$387,5,0))</f>
        <v/>
      </c>
      <c r="F37" s="86" t="str">
        <f>IF(B$10="","",VLOOKUP($A37,temporal!$A$27:$W$387,6,0))</f>
        <v/>
      </c>
      <c r="G37" s="86" t="str">
        <f>IF(B$11="","",VLOOKUP($A37,temporal!$A$27:$W$387,7,0))</f>
        <v/>
      </c>
      <c r="H37" s="87" t="str">
        <f>IF(A37="","",VLOOKUP($A37,temporal!$A$27:$W$387,8,0))</f>
        <v/>
      </c>
      <c r="I37" s="87" t="str">
        <f>IF(A37="","",VLOOKUP($A37,temporal!$A$27:$W$387,9,0))</f>
        <v/>
      </c>
      <c r="J37" s="87" t="str">
        <f>IF(A37="","",VLOOKUP($A37,temporal!$A$27:$W$387,10,0))</f>
        <v/>
      </c>
      <c r="K37" s="87" t="str">
        <f>IF(A37="","",VLOOKUP($A37,temporal!$A$27:$W$387,11,0))</f>
        <v/>
      </c>
      <c r="L37" s="87" t="str">
        <f>IF(A37="","",VLOOKUP($A37,temporal!$A$27:$W$387,12,0))</f>
        <v/>
      </c>
      <c r="N37" s="89" t="str">
        <f>IF(B$10="","",VLOOKUP($A37,temporal!$A$27:$W$387,14,0))</f>
        <v/>
      </c>
      <c r="O37" s="89" t="str">
        <f>IF(B$10="","",VLOOKUP($A37,temporal!$A$27:$W$387,15,0))</f>
        <v/>
      </c>
      <c r="P37" s="87" t="str">
        <f>IF(A37="","",VLOOKUP($A37,temporal!$A$27:$W$387,16,0))</f>
        <v/>
      </c>
      <c r="Q37" s="87" t="str">
        <f>IF(A37="","",VLOOKUP($A37,temporal!$A$27:$W$387,17,0))</f>
        <v/>
      </c>
      <c r="R37" s="87" t="str">
        <f>IF(A37="","",VLOOKUP($A37,temporal!$A$27:$W$387,18,0))</f>
        <v/>
      </c>
      <c r="S37" s="87" t="str">
        <f>IF(A37="","",VLOOKUP($A37,temporal!$A$27:$W$387,19,0))</f>
        <v/>
      </c>
      <c r="T37" s="87" t="str">
        <f>IF(A37="","",VLOOKUP($A37,temporal!$A$27:$W$387,20,0))</f>
        <v/>
      </c>
      <c r="V37" s="87" t="str">
        <f>VLOOKUP($A37,temporal!$A$27:$W$387,22,0)</f>
        <v/>
      </c>
      <c r="W37" s="87" t="str">
        <f>VLOOKUP($A37,temporal!$A$27:$W$387,23,0)</f>
        <v/>
      </c>
      <c r="Y37" s="90"/>
    </row>
    <row r="38" spans="1:25" s="88" customFormat="1" x14ac:dyDescent="0.2">
      <c r="A38" s="91" t="str">
        <f t="shared" si="0"/>
        <v/>
      </c>
      <c r="B38" s="84" t="str">
        <f>VLOOKUP($A38,temporal!$A$27:$W$387,2,0)</f>
        <v/>
      </c>
      <c r="C38" s="84" t="str">
        <f>IF(B38="","",VLOOKUP($A38,temporal!$A$27:$W$387,3,0))</f>
        <v/>
      </c>
      <c r="D38" s="85"/>
      <c r="E38" s="86" t="str">
        <f>IF(B$10="","",VLOOKUP($A38,temporal!$A$27:$W$387,5,0))</f>
        <v/>
      </c>
      <c r="F38" s="86" t="str">
        <f>IF(B$10="","",VLOOKUP($A38,temporal!$A$27:$W$387,6,0))</f>
        <v/>
      </c>
      <c r="G38" s="86" t="str">
        <f>IF(B$11="","",VLOOKUP($A38,temporal!$A$27:$W$387,7,0))</f>
        <v/>
      </c>
      <c r="H38" s="87" t="str">
        <f>IF(A38="","",VLOOKUP($A38,temporal!$A$27:$W$387,8,0))</f>
        <v/>
      </c>
      <c r="I38" s="87" t="str">
        <f>IF(A38="","",VLOOKUP($A38,temporal!$A$27:$W$387,9,0))</f>
        <v/>
      </c>
      <c r="J38" s="87" t="str">
        <f>IF(A38="","",VLOOKUP($A38,temporal!$A$27:$W$387,10,0))</f>
        <v/>
      </c>
      <c r="K38" s="87" t="str">
        <f>IF(A38="","",VLOOKUP($A38,temporal!$A$27:$W$387,11,0))</f>
        <v/>
      </c>
      <c r="L38" s="87" t="str">
        <f>IF(A38="","",VLOOKUP($A38,temporal!$A$27:$W$387,12,0))</f>
        <v/>
      </c>
      <c r="N38" s="89" t="str">
        <f>IF(B$10="","",VLOOKUP($A38,temporal!$A$27:$W$387,14,0))</f>
        <v/>
      </c>
      <c r="O38" s="89" t="str">
        <f>IF(B$10="","",VLOOKUP($A38,temporal!$A$27:$W$387,15,0))</f>
        <v/>
      </c>
      <c r="P38" s="87" t="str">
        <f>IF(A38="","",VLOOKUP($A38,temporal!$A$27:$W$387,16,0))</f>
        <v/>
      </c>
      <c r="Q38" s="87" t="str">
        <f>IF(A38="","",VLOOKUP($A38,temporal!$A$27:$W$387,17,0))</f>
        <v/>
      </c>
      <c r="R38" s="87" t="str">
        <f>IF(A38="","",VLOOKUP($A38,temporal!$A$27:$W$387,18,0))</f>
        <v/>
      </c>
      <c r="S38" s="87" t="str">
        <f>IF(A38="","",VLOOKUP($A38,temporal!$A$27:$W$387,19,0))</f>
        <v/>
      </c>
      <c r="T38" s="87" t="str">
        <f>IF(A38="","",VLOOKUP($A38,temporal!$A$27:$W$387,20,0))</f>
        <v/>
      </c>
      <c r="V38" s="87" t="str">
        <f>VLOOKUP($A38,temporal!$A$27:$W$387,22,0)</f>
        <v/>
      </c>
      <c r="W38" s="87" t="str">
        <f>VLOOKUP($A38,temporal!$A$27:$W$387,23,0)</f>
        <v/>
      </c>
      <c r="Y38" s="90"/>
    </row>
    <row r="39" spans="1:25" s="88" customFormat="1" x14ac:dyDescent="0.2">
      <c r="A39" s="91" t="str">
        <f t="shared" si="0"/>
        <v/>
      </c>
      <c r="B39" s="84" t="str">
        <f>VLOOKUP($A39,temporal!$A$27:$W$387,2,0)</f>
        <v/>
      </c>
      <c r="C39" s="84" t="str">
        <f>IF(B39="","",VLOOKUP($A39,temporal!$A$27:$W$387,3,0))</f>
        <v/>
      </c>
      <c r="D39" s="85"/>
      <c r="E39" s="86" t="str">
        <f>IF(B$10="","",VLOOKUP($A39,temporal!$A$27:$W$387,5,0))</f>
        <v/>
      </c>
      <c r="F39" s="86" t="str">
        <f>IF(B$10="","",VLOOKUP($A39,temporal!$A$27:$W$387,6,0))</f>
        <v/>
      </c>
      <c r="G39" s="86" t="str">
        <f>IF(B$11="","",VLOOKUP($A39,temporal!$A$27:$W$387,7,0))</f>
        <v/>
      </c>
      <c r="H39" s="87" t="str">
        <f>IF(A39="","",VLOOKUP($A39,temporal!$A$27:$W$387,8,0))</f>
        <v/>
      </c>
      <c r="I39" s="87" t="str">
        <f>IF(A39="","",VLOOKUP($A39,temporal!$A$27:$W$387,9,0))</f>
        <v/>
      </c>
      <c r="J39" s="87" t="str">
        <f>IF(A39="","",VLOOKUP($A39,temporal!$A$27:$W$387,10,0))</f>
        <v/>
      </c>
      <c r="K39" s="87" t="str">
        <f>IF(A39="","",VLOOKUP($A39,temporal!$A$27:$W$387,11,0))</f>
        <v/>
      </c>
      <c r="L39" s="87" t="str">
        <f>IF(A39="","",VLOOKUP($A39,temporal!$A$27:$W$387,12,0))</f>
        <v/>
      </c>
      <c r="N39" s="89" t="str">
        <f>IF(B$10="","",VLOOKUP($A39,temporal!$A$27:$W$387,14,0))</f>
        <v/>
      </c>
      <c r="O39" s="89" t="str">
        <f>IF(B$10="","",VLOOKUP($A39,temporal!$A$27:$W$387,15,0))</f>
        <v/>
      </c>
      <c r="P39" s="87" t="str">
        <f>IF(A39="","",VLOOKUP($A39,temporal!$A$27:$W$387,16,0))</f>
        <v/>
      </c>
      <c r="Q39" s="87" t="str">
        <f>IF(A39="","",VLOOKUP($A39,temporal!$A$27:$W$387,17,0))</f>
        <v/>
      </c>
      <c r="R39" s="87" t="str">
        <f>IF(A39="","",VLOOKUP($A39,temporal!$A$27:$W$387,18,0))</f>
        <v/>
      </c>
      <c r="S39" s="87" t="str">
        <f>IF(A39="","",VLOOKUP($A39,temporal!$A$27:$W$387,19,0))</f>
        <v/>
      </c>
      <c r="T39" s="87" t="str">
        <f>IF(A39="","",VLOOKUP($A39,temporal!$A$27:$W$387,20,0))</f>
        <v/>
      </c>
      <c r="V39" s="87" t="str">
        <f>VLOOKUP($A39,temporal!$A$27:$W$387,22,0)</f>
        <v/>
      </c>
      <c r="W39" s="87" t="str">
        <f>VLOOKUP($A39,temporal!$A$27:$W$387,23,0)</f>
        <v/>
      </c>
      <c r="Y39" s="90"/>
    </row>
    <row r="40" spans="1:25" s="94" customFormat="1" x14ac:dyDescent="0.2">
      <c r="A40" s="92" t="str">
        <f t="shared" si="0"/>
        <v/>
      </c>
      <c r="B40" s="93" t="str">
        <f>VLOOKUP($A40,temporal!$A$27:$W$387,2,0)</f>
        <v/>
      </c>
      <c r="C40" s="84" t="str">
        <f>IF(B40="","",VLOOKUP($A40,temporal!$A$27:$W$387,3,0))</f>
        <v/>
      </c>
      <c r="D40" s="85"/>
      <c r="E40" s="86" t="str">
        <f>IF(B$10="","",VLOOKUP($A40,temporal!$A$27:$W$387,5,0))</f>
        <v/>
      </c>
      <c r="F40" s="86" t="str">
        <f>IF(B$10="","",VLOOKUP($A40,temporal!$A$27:$W$387,6,0))</f>
        <v/>
      </c>
      <c r="G40" s="86" t="str">
        <f>IF(B$11="","",VLOOKUP($A40,temporal!$A$27:$W$387,7,0))</f>
        <v/>
      </c>
      <c r="H40" s="87" t="str">
        <f>IF(A40="","",VLOOKUP($A40,temporal!$A$27:$W$387,8,0))</f>
        <v/>
      </c>
      <c r="I40" s="87" t="str">
        <f>IF(A40="","",VLOOKUP($A40,temporal!$A$27:$W$387,9,0))</f>
        <v/>
      </c>
      <c r="J40" s="87" t="str">
        <f>IF(A40="","",VLOOKUP($A40,temporal!$A$27:$W$387,10,0))</f>
        <v/>
      </c>
      <c r="K40" s="87" t="str">
        <f>IF(A40="","",VLOOKUP($A40,temporal!$A$27:$W$387,11,0))</f>
        <v/>
      </c>
      <c r="L40" s="87" t="str">
        <f>IF(A40="","",VLOOKUP($A40,temporal!$A$27:$W$387,12,0))</f>
        <v/>
      </c>
      <c r="N40" s="89" t="str">
        <f>IF(B$10="","",VLOOKUP($A40,temporal!$A$27:$W$387,14,0))</f>
        <v/>
      </c>
      <c r="O40" s="89" t="str">
        <f>IF(B$10="","",VLOOKUP($A40,temporal!$A$27:$W$387,15,0))</f>
        <v/>
      </c>
      <c r="P40" s="87" t="str">
        <f>IF(A40="","",VLOOKUP($A40,temporal!$A$27:$W$387,16,0))</f>
        <v/>
      </c>
      <c r="Q40" s="87" t="str">
        <f>IF(A40="","",VLOOKUP($A40,temporal!$A$27:$W$387,17,0))</f>
        <v/>
      </c>
      <c r="R40" s="87" t="str">
        <f>IF(A40="","",VLOOKUP($A40,temporal!$A$27:$W$387,18,0))</f>
        <v/>
      </c>
      <c r="S40" s="87" t="str">
        <f>IF(A40="","",VLOOKUP($A40,temporal!$A$27:$W$387,19,0))</f>
        <v/>
      </c>
      <c r="T40" s="87" t="str">
        <f>IF(A40="","",VLOOKUP($A40,temporal!$A$27:$W$387,20,0))</f>
        <v/>
      </c>
      <c r="V40" s="95" t="str">
        <f>VLOOKUP($A40,temporal!$A$27:$W$387,22,0)</f>
        <v/>
      </c>
      <c r="W40" s="87" t="str">
        <f>VLOOKUP($A40,temporal!$A$27:$W$387,23,0)</f>
        <v/>
      </c>
      <c r="Y40" s="96"/>
    </row>
    <row r="41" spans="1:25" s="88" customFormat="1" x14ac:dyDescent="0.2">
      <c r="A41" s="91" t="str">
        <f t="shared" si="0"/>
        <v/>
      </c>
      <c r="B41" s="84" t="str">
        <f>VLOOKUP($A41,temporal!$A$27:$W$387,2,0)</f>
        <v/>
      </c>
      <c r="C41" s="84" t="str">
        <f>IF(B41="","",VLOOKUP($A41,temporal!$A$27:$W$387,3,0))</f>
        <v/>
      </c>
      <c r="D41" s="85"/>
      <c r="E41" s="86" t="str">
        <f>IF(B$10="","",VLOOKUP($A41,temporal!$A$27:$W$387,5,0))</f>
        <v/>
      </c>
      <c r="F41" s="86" t="str">
        <f>IF(B$10="","",VLOOKUP($A41,temporal!$A$27:$W$387,6,0))</f>
        <v/>
      </c>
      <c r="G41" s="86" t="str">
        <f>IF(B$11="","",VLOOKUP($A41,temporal!$A$27:$W$387,7,0))</f>
        <v/>
      </c>
      <c r="H41" s="87" t="str">
        <f>IF(A41="","",VLOOKUP($A41,temporal!$A$27:$W$387,8,0))</f>
        <v/>
      </c>
      <c r="I41" s="87" t="str">
        <f>IF(A41="","",VLOOKUP($A41,temporal!$A$27:$W$387,9,0))</f>
        <v/>
      </c>
      <c r="J41" s="87" t="str">
        <f>IF(A41="","",VLOOKUP($A41,temporal!$A$27:$W$387,10,0))</f>
        <v/>
      </c>
      <c r="K41" s="87" t="str">
        <f>IF(A41="","",VLOOKUP($A41,temporal!$A$27:$W$387,11,0))</f>
        <v/>
      </c>
      <c r="L41" s="87" t="str">
        <f>IF(A41="","",VLOOKUP($A41,temporal!$A$27:$W$387,12,0))</f>
        <v/>
      </c>
      <c r="N41" s="89" t="str">
        <f>IF(B$10="","",VLOOKUP($A41,temporal!$A$27:$W$387,14,0))</f>
        <v/>
      </c>
      <c r="O41" s="89" t="str">
        <f>IF(B$10="","",VLOOKUP($A41,temporal!$A$27:$W$387,15,0))</f>
        <v/>
      </c>
      <c r="P41" s="87" t="str">
        <f>IF(A41="","",VLOOKUP($A41,temporal!$A$27:$W$387,16,0))</f>
        <v/>
      </c>
      <c r="Q41" s="87" t="str">
        <f>IF(A41="","",VLOOKUP($A41,temporal!$A$27:$W$387,17,0))</f>
        <v/>
      </c>
      <c r="R41" s="87" t="str">
        <f>IF(A41="","",VLOOKUP($A41,temporal!$A$27:$W$387,18,0))</f>
        <v/>
      </c>
      <c r="S41" s="87" t="str">
        <f>IF(A41="","",VLOOKUP($A41,temporal!$A$27:$W$387,19,0))</f>
        <v/>
      </c>
      <c r="T41" s="87" t="str">
        <f>IF(A41="","",VLOOKUP($A41,temporal!$A$27:$W$387,20,0))</f>
        <v/>
      </c>
      <c r="V41" s="87" t="str">
        <f>VLOOKUP($A41,temporal!$A$27:$W$387,22,0)</f>
        <v/>
      </c>
      <c r="W41" s="87" t="str">
        <f>VLOOKUP($A41,temporal!$A$27:$W$387,23,0)</f>
        <v/>
      </c>
      <c r="Y41" s="90"/>
    </row>
    <row r="42" spans="1:25" s="88" customFormat="1" x14ac:dyDescent="0.2">
      <c r="A42" s="91" t="str">
        <f t="shared" si="0"/>
        <v/>
      </c>
      <c r="B42" s="84" t="str">
        <f>VLOOKUP($A42,temporal!$A$27:$W$387,2,0)</f>
        <v/>
      </c>
      <c r="C42" s="84" t="str">
        <f>IF(B42="","",VLOOKUP($A42,temporal!$A$27:$W$387,3,0))</f>
        <v/>
      </c>
      <c r="D42" s="85"/>
      <c r="E42" s="86" t="str">
        <f>IF(B$10="","",VLOOKUP($A42,temporal!$A$27:$W$387,5,0))</f>
        <v/>
      </c>
      <c r="F42" s="86" t="str">
        <f>IF(B$10="","",VLOOKUP($A42,temporal!$A$27:$W$387,6,0))</f>
        <v/>
      </c>
      <c r="G42" s="86" t="str">
        <f>IF(B$11="","",VLOOKUP($A42,temporal!$A$27:$W$387,7,0))</f>
        <v/>
      </c>
      <c r="H42" s="87" t="str">
        <f>IF(A42="","",VLOOKUP($A42,temporal!$A$27:$W$387,8,0))</f>
        <v/>
      </c>
      <c r="I42" s="87" t="str">
        <f>IF(A42="","",VLOOKUP($A42,temporal!$A$27:$W$387,9,0))</f>
        <v/>
      </c>
      <c r="J42" s="87" t="str">
        <f>IF(A42="","",VLOOKUP($A42,temporal!$A$27:$W$387,10,0))</f>
        <v/>
      </c>
      <c r="K42" s="87" t="str">
        <f>IF(A42="","",VLOOKUP($A42,temporal!$A$27:$W$387,11,0))</f>
        <v/>
      </c>
      <c r="L42" s="87" t="str">
        <f>IF(A42="","",VLOOKUP($A42,temporal!$A$27:$W$387,12,0))</f>
        <v/>
      </c>
      <c r="N42" s="89" t="str">
        <f>IF(B$10="","",VLOOKUP($A42,temporal!$A$27:$W$387,14,0))</f>
        <v/>
      </c>
      <c r="O42" s="89" t="str">
        <f>IF(B$10="","",VLOOKUP($A42,temporal!$A$27:$W$387,15,0))</f>
        <v/>
      </c>
      <c r="P42" s="87" t="str">
        <f>IF(A42="","",VLOOKUP($A42,temporal!$A$27:$W$387,16,0))</f>
        <v/>
      </c>
      <c r="Q42" s="87" t="str">
        <f>IF(A42="","",VLOOKUP($A42,temporal!$A$27:$W$387,17,0))</f>
        <v/>
      </c>
      <c r="R42" s="87" t="str">
        <f>IF(A42="","",VLOOKUP($A42,temporal!$A$27:$W$387,18,0))</f>
        <v/>
      </c>
      <c r="S42" s="87" t="str">
        <f>IF(A42="","",VLOOKUP($A42,temporal!$A$27:$W$387,19,0))</f>
        <v/>
      </c>
      <c r="T42" s="87" t="str">
        <f>IF(A42="","",VLOOKUP($A42,temporal!$A$27:$W$387,20,0))</f>
        <v/>
      </c>
      <c r="V42" s="87" t="str">
        <f>VLOOKUP($A42,temporal!$A$27:$W$387,22,0)</f>
        <v/>
      </c>
      <c r="W42" s="87" t="str">
        <f>VLOOKUP($A42,temporal!$A$27:$W$387,23,0)</f>
        <v/>
      </c>
      <c r="Y42" s="90"/>
    </row>
    <row r="43" spans="1:25" s="88" customFormat="1" x14ac:dyDescent="0.2">
      <c r="A43" s="91" t="str">
        <f t="shared" si="0"/>
        <v/>
      </c>
      <c r="B43" s="84" t="str">
        <f>VLOOKUP($A43,temporal!$A$27:$W$387,2,0)</f>
        <v/>
      </c>
      <c r="C43" s="84" t="str">
        <f>IF(B43="","",VLOOKUP($A43,temporal!$A$27:$W$387,3,0))</f>
        <v/>
      </c>
      <c r="D43" s="85"/>
      <c r="E43" s="86" t="str">
        <f>IF(B$10="","",VLOOKUP($A43,temporal!$A$27:$W$387,5,0))</f>
        <v/>
      </c>
      <c r="F43" s="86" t="str">
        <f>IF(B$10="","",VLOOKUP($A43,temporal!$A$27:$W$387,6,0))</f>
        <v/>
      </c>
      <c r="G43" s="86" t="str">
        <f>IF(B$11="","",VLOOKUP($A43,temporal!$A$27:$W$387,7,0))</f>
        <v/>
      </c>
      <c r="H43" s="87" t="str">
        <f>IF(A43="","",VLOOKUP($A43,temporal!$A$27:$W$387,8,0))</f>
        <v/>
      </c>
      <c r="I43" s="87" t="str">
        <f>IF(A43="","",VLOOKUP($A43,temporal!$A$27:$W$387,9,0))</f>
        <v/>
      </c>
      <c r="J43" s="87" t="str">
        <f>IF(A43="","",VLOOKUP($A43,temporal!$A$27:$W$387,10,0))</f>
        <v/>
      </c>
      <c r="K43" s="87" t="str">
        <f>IF(A43="","",VLOOKUP($A43,temporal!$A$27:$W$387,11,0))</f>
        <v/>
      </c>
      <c r="L43" s="87" t="str">
        <f>IF(A43="","",VLOOKUP($A43,temporal!$A$27:$W$387,12,0))</f>
        <v/>
      </c>
      <c r="N43" s="89" t="str">
        <f>IF(B$10="","",VLOOKUP($A43,temporal!$A$27:$W$387,14,0))</f>
        <v/>
      </c>
      <c r="O43" s="89" t="str">
        <f>IF(B$10="","",VLOOKUP($A43,temporal!$A$27:$W$387,15,0))</f>
        <v/>
      </c>
      <c r="P43" s="87" t="str">
        <f>IF(A43="","",VLOOKUP($A43,temporal!$A$27:$W$387,16,0))</f>
        <v/>
      </c>
      <c r="Q43" s="87" t="str">
        <f>IF(A43="","",VLOOKUP($A43,temporal!$A$27:$W$387,17,0))</f>
        <v/>
      </c>
      <c r="R43" s="87" t="str">
        <f>IF(A43="","",VLOOKUP($A43,temporal!$A$27:$W$387,18,0))</f>
        <v/>
      </c>
      <c r="S43" s="87" t="str">
        <f>IF(A43="","",VLOOKUP($A43,temporal!$A$27:$W$387,19,0))</f>
        <v/>
      </c>
      <c r="T43" s="87" t="str">
        <f>IF(A43="","",VLOOKUP($A43,temporal!$A$27:$W$387,20,0))</f>
        <v/>
      </c>
      <c r="V43" s="87" t="str">
        <f>VLOOKUP($A43,temporal!$A$27:$W$387,22,0)</f>
        <v/>
      </c>
      <c r="W43" s="87" t="str">
        <f>VLOOKUP($A43,temporal!$A$27:$W$387,23,0)</f>
        <v/>
      </c>
      <c r="Y43" s="90"/>
    </row>
    <row r="44" spans="1:25" s="88" customFormat="1" x14ac:dyDescent="0.2">
      <c r="A44" s="91" t="str">
        <f t="shared" si="0"/>
        <v/>
      </c>
      <c r="B44" s="84" t="str">
        <f>VLOOKUP($A44,temporal!$A$27:$W$387,2,0)</f>
        <v/>
      </c>
      <c r="C44" s="84" t="str">
        <f>IF(B44="","",VLOOKUP($A44,temporal!$A$27:$W$387,3,0))</f>
        <v/>
      </c>
      <c r="D44" s="85"/>
      <c r="E44" s="86" t="str">
        <f>IF(B$10="","",VLOOKUP($A44,temporal!$A$27:$W$387,5,0))</f>
        <v/>
      </c>
      <c r="F44" s="86" t="str">
        <f>IF(B$10="","",VLOOKUP($A44,temporal!$A$27:$W$387,6,0))</f>
        <v/>
      </c>
      <c r="G44" s="86" t="str">
        <f>IF(B$11="","",VLOOKUP($A44,temporal!$A$27:$W$387,7,0))</f>
        <v/>
      </c>
      <c r="H44" s="87" t="str">
        <f>IF(A44="","",VLOOKUP($A44,temporal!$A$27:$W$387,8,0))</f>
        <v/>
      </c>
      <c r="I44" s="87" t="str">
        <f>IF(A44="","",VLOOKUP($A44,temporal!$A$27:$W$387,9,0))</f>
        <v/>
      </c>
      <c r="J44" s="87" t="str">
        <f>IF(A44="","",VLOOKUP($A44,temporal!$A$27:$W$387,10,0))</f>
        <v/>
      </c>
      <c r="K44" s="87" t="str">
        <f>IF(A44="","",VLOOKUP($A44,temporal!$A$27:$W$387,11,0))</f>
        <v/>
      </c>
      <c r="L44" s="87" t="str">
        <f>IF(A44="","",VLOOKUP($A44,temporal!$A$27:$W$387,12,0))</f>
        <v/>
      </c>
      <c r="N44" s="89" t="str">
        <f>IF(B$10="","",VLOOKUP($A44,temporal!$A$27:$W$387,14,0))</f>
        <v/>
      </c>
      <c r="O44" s="89" t="str">
        <f>IF(B$10="","",VLOOKUP($A44,temporal!$A$27:$W$387,15,0))</f>
        <v/>
      </c>
      <c r="P44" s="87" t="str">
        <f>IF(A44="","",VLOOKUP($A44,temporal!$A$27:$W$387,16,0))</f>
        <v/>
      </c>
      <c r="Q44" s="87" t="str">
        <f>IF(A44="","",VLOOKUP($A44,temporal!$A$27:$W$387,17,0))</f>
        <v/>
      </c>
      <c r="R44" s="87" t="str">
        <f>IF(A44="","",VLOOKUP($A44,temporal!$A$27:$W$387,18,0))</f>
        <v/>
      </c>
      <c r="S44" s="87" t="str">
        <f>IF(A44="","",VLOOKUP($A44,temporal!$A$27:$W$387,19,0))</f>
        <v/>
      </c>
      <c r="T44" s="87" t="str">
        <f>IF(A44="","",VLOOKUP($A44,temporal!$A$27:$W$387,20,0))</f>
        <v/>
      </c>
      <c r="V44" s="87" t="str">
        <f>VLOOKUP($A44,temporal!$A$27:$W$387,22,0)</f>
        <v/>
      </c>
      <c r="W44" s="87" t="str">
        <f>VLOOKUP($A44,temporal!$A$27:$W$387,23,0)</f>
        <v/>
      </c>
      <c r="Y44" s="90"/>
    </row>
    <row r="45" spans="1:25" s="88" customFormat="1" x14ac:dyDescent="0.2">
      <c r="A45" s="91" t="str">
        <f t="shared" si="0"/>
        <v/>
      </c>
      <c r="B45" s="84" t="str">
        <f>VLOOKUP($A45,temporal!$A$27:$W$387,2,0)</f>
        <v/>
      </c>
      <c r="C45" s="84" t="str">
        <f>IF(B45="","",VLOOKUP($A45,temporal!$A$27:$W$387,3,0))</f>
        <v/>
      </c>
      <c r="D45" s="85"/>
      <c r="E45" s="86" t="str">
        <f>IF(B$10="","",VLOOKUP($A45,temporal!$A$27:$W$387,5,0))</f>
        <v/>
      </c>
      <c r="F45" s="86" t="str">
        <f>IF(B$10="","",VLOOKUP($A45,temporal!$A$27:$W$387,6,0))</f>
        <v/>
      </c>
      <c r="G45" s="86" t="str">
        <f>IF(B$11="","",VLOOKUP($A45,temporal!$A$27:$W$387,7,0))</f>
        <v/>
      </c>
      <c r="H45" s="87" t="str">
        <f>IF(A45="","",VLOOKUP($A45,temporal!$A$27:$W$387,8,0))</f>
        <v/>
      </c>
      <c r="I45" s="87" t="str">
        <f>IF(A45="","",VLOOKUP($A45,temporal!$A$27:$W$387,9,0))</f>
        <v/>
      </c>
      <c r="J45" s="87" t="str">
        <f>IF(A45="","",VLOOKUP($A45,temporal!$A$27:$W$387,10,0))</f>
        <v/>
      </c>
      <c r="K45" s="87" t="str">
        <f>IF(A45="","",VLOOKUP($A45,temporal!$A$27:$W$387,11,0))</f>
        <v/>
      </c>
      <c r="L45" s="87" t="str">
        <f>IF(A45="","",VLOOKUP($A45,temporal!$A$27:$W$387,12,0))</f>
        <v/>
      </c>
      <c r="N45" s="89" t="str">
        <f>IF(B$10="","",VLOOKUP($A45,temporal!$A$27:$W$387,14,0))</f>
        <v/>
      </c>
      <c r="O45" s="89" t="str">
        <f>IF(B$10="","",VLOOKUP($A45,temporal!$A$27:$W$387,15,0))</f>
        <v/>
      </c>
      <c r="P45" s="87" t="str">
        <f>IF(A45="","",VLOOKUP($A45,temporal!$A$27:$W$387,16,0))</f>
        <v/>
      </c>
      <c r="Q45" s="87" t="str">
        <f>IF(A45="","",VLOOKUP($A45,temporal!$A$27:$W$387,17,0))</f>
        <v/>
      </c>
      <c r="R45" s="87" t="str">
        <f>IF(A45="","",VLOOKUP($A45,temporal!$A$27:$W$387,18,0))</f>
        <v/>
      </c>
      <c r="S45" s="87" t="str">
        <f>IF(A45="","",VLOOKUP($A45,temporal!$A$27:$W$387,19,0))</f>
        <v/>
      </c>
      <c r="T45" s="87" t="str">
        <f>IF(A45="","",VLOOKUP($A45,temporal!$A$27:$W$387,20,0))</f>
        <v/>
      </c>
      <c r="V45" s="87" t="str">
        <f>VLOOKUP($A45,temporal!$A$27:$W$387,22,0)</f>
        <v/>
      </c>
      <c r="W45" s="87" t="str">
        <f>VLOOKUP($A45,temporal!$A$27:$W$387,23,0)</f>
        <v/>
      </c>
      <c r="Y45" s="90"/>
    </row>
    <row r="46" spans="1:25" s="88" customFormat="1" x14ac:dyDescent="0.2">
      <c r="A46" s="91" t="str">
        <f t="shared" si="0"/>
        <v/>
      </c>
      <c r="B46" s="84" t="str">
        <f>VLOOKUP($A46,temporal!$A$27:$W$387,2,0)</f>
        <v/>
      </c>
      <c r="C46" s="84" t="str">
        <f>IF(B46="","",VLOOKUP($A46,temporal!$A$27:$W$387,3,0))</f>
        <v/>
      </c>
      <c r="D46" s="85"/>
      <c r="E46" s="86" t="str">
        <f>IF(B$10="","",VLOOKUP($A46,temporal!$A$27:$W$387,5,0))</f>
        <v/>
      </c>
      <c r="F46" s="86" t="str">
        <f>IF(B$10="","",VLOOKUP($A46,temporal!$A$27:$W$387,6,0))</f>
        <v/>
      </c>
      <c r="G46" s="86" t="str">
        <f>IF(B$11="","",VLOOKUP($A46,temporal!$A$27:$W$387,7,0))</f>
        <v/>
      </c>
      <c r="H46" s="87" t="str">
        <f>IF(A46="","",VLOOKUP($A46,temporal!$A$27:$W$387,8,0))</f>
        <v/>
      </c>
      <c r="I46" s="87" t="str">
        <f>IF(A46="","",VLOOKUP($A46,temporal!$A$27:$W$387,9,0))</f>
        <v/>
      </c>
      <c r="J46" s="87" t="str">
        <f>IF(A46="","",VLOOKUP($A46,temporal!$A$27:$W$387,10,0))</f>
        <v/>
      </c>
      <c r="K46" s="87" t="str">
        <f>IF(A46="","",VLOOKUP($A46,temporal!$A$27:$W$387,11,0))</f>
        <v/>
      </c>
      <c r="L46" s="87" t="str">
        <f>IF(A46="","",VLOOKUP($A46,temporal!$A$27:$W$387,12,0))</f>
        <v/>
      </c>
      <c r="N46" s="89" t="str">
        <f>IF(B$10="","",VLOOKUP($A46,temporal!$A$27:$W$387,14,0))</f>
        <v/>
      </c>
      <c r="O46" s="89" t="str">
        <f>IF(B$10="","",VLOOKUP($A46,temporal!$A$27:$W$387,15,0))</f>
        <v/>
      </c>
      <c r="P46" s="87" t="str">
        <f>IF(A46="","",VLOOKUP($A46,temporal!$A$27:$W$387,16,0))</f>
        <v/>
      </c>
      <c r="Q46" s="87" t="str">
        <f>IF(A46="","",VLOOKUP($A46,temporal!$A$27:$W$387,17,0))</f>
        <v/>
      </c>
      <c r="R46" s="87" t="str">
        <f>IF(A46="","",VLOOKUP($A46,temporal!$A$27:$W$387,18,0))</f>
        <v/>
      </c>
      <c r="S46" s="87" t="str">
        <f>IF(A46="","",VLOOKUP($A46,temporal!$A$27:$W$387,19,0))</f>
        <v/>
      </c>
      <c r="T46" s="87" t="str">
        <f>IF(A46="","",VLOOKUP($A46,temporal!$A$27:$W$387,20,0))</f>
        <v/>
      </c>
      <c r="V46" s="87" t="str">
        <f>VLOOKUP($A46,temporal!$A$27:$W$387,22,0)</f>
        <v/>
      </c>
      <c r="W46" s="87" t="str">
        <f>VLOOKUP($A46,temporal!$A$27:$W$387,23,0)</f>
        <v/>
      </c>
      <c r="Y46" s="90"/>
    </row>
    <row r="47" spans="1:25" s="88" customFormat="1" x14ac:dyDescent="0.2">
      <c r="A47" s="91" t="str">
        <f t="shared" si="0"/>
        <v/>
      </c>
      <c r="B47" s="84" t="str">
        <f>VLOOKUP($A47,temporal!$A$27:$W$387,2,0)</f>
        <v/>
      </c>
      <c r="C47" s="84" t="str">
        <f>IF(B47="","",VLOOKUP($A47,temporal!$A$27:$W$387,3,0))</f>
        <v/>
      </c>
      <c r="D47" s="85"/>
      <c r="E47" s="86" t="str">
        <f>IF(B$10="","",VLOOKUP($A47,temporal!$A$27:$W$387,5,0))</f>
        <v/>
      </c>
      <c r="F47" s="86" t="str">
        <f>IF(B$10="","",VLOOKUP($A47,temporal!$A$27:$W$387,6,0))</f>
        <v/>
      </c>
      <c r="G47" s="86" t="str">
        <f>IF(B$11="","",VLOOKUP($A47,temporal!$A$27:$W$387,7,0))</f>
        <v/>
      </c>
      <c r="H47" s="87" t="str">
        <f>IF(A47="","",VLOOKUP($A47,temporal!$A$27:$W$387,8,0))</f>
        <v/>
      </c>
      <c r="I47" s="87" t="str">
        <f>IF(A47="","",VLOOKUP($A47,temporal!$A$27:$W$387,9,0))</f>
        <v/>
      </c>
      <c r="J47" s="87" t="str">
        <f>IF(A47="","",VLOOKUP($A47,temporal!$A$27:$W$387,10,0))</f>
        <v/>
      </c>
      <c r="K47" s="87" t="str">
        <f>IF(A47="","",VLOOKUP($A47,temporal!$A$27:$W$387,11,0))</f>
        <v/>
      </c>
      <c r="L47" s="87" t="str">
        <f>IF(A47="","",VLOOKUP($A47,temporal!$A$27:$W$387,12,0))</f>
        <v/>
      </c>
      <c r="N47" s="89" t="str">
        <f>IF(B$10="","",VLOOKUP($A47,temporal!$A$27:$W$387,14,0))</f>
        <v/>
      </c>
      <c r="O47" s="89" t="str">
        <f>IF(B$10="","",VLOOKUP($A47,temporal!$A$27:$W$387,15,0))</f>
        <v/>
      </c>
      <c r="P47" s="87" t="str">
        <f>IF(A47="","",VLOOKUP($A47,temporal!$A$27:$W$387,16,0))</f>
        <v/>
      </c>
      <c r="Q47" s="87" t="str">
        <f>IF(A47="","",VLOOKUP($A47,temporal!$A$27:$W$387,17,0))</f>
        <v/>
      </c>
      <c r="R47" s="87" t="str">
        <f>IF(A47="","",VLOOKUP($A47,temporal!$A$27:$W$387,18,0))</f>
        <v/>
      </c>
      <c r="S47" s="87" t="str">
        <f>IF(A47="","",VLOOKUP($A47,temporal!$A$27:$W$387,19,0))</f>
        <v/>
      </c>
      <c r="T47" s="87" t="str">
        <f>IF(A47="","",VLOOKUP($A47,temporal!$A$27:$W$387,20,0))</f>
        <v/>
      </c>
      <c r="V47" s="87" t="str">
        <f>VLOOKUP($A47,temporal!$A$27:$W$387,22,0)</f>
        <v/>
      </c>
      <c r="W47" s="87" t="str">
        <f>VLOOKUP($A47,temporal!$A$27:$W$387,23,0)</f>
        <v/>
      </c>
      <c r="Y47" s="90"/>
    </row>
    <row r="48" spans="1:25" s="88" customFormat="1" x14ac:dyDescent="0.2">
      <c r="A48" s="91" t="str">
        <f t="shared" si="0"/>
        <v/>
      </c>
      <c r="B48" s="84" t="str">
        <f>VLOOKUP($A48,temporal!$A$27:$W$387,2,0)</f>
        <v/>
      </c>
      <c r="C48" s="84" t="str">
        <f>IF(B48="","",VLOOKUP($A48,temporal!$A$27:$W$387,3,0))</f>
        <v/>
      </c>
      <c r="D48" s="85"/>
      <c r="E48" s="86" t="str">
        <f>IF(B$10="","",VLOOKUP($A48,temporal!$A$27:$W$387,5,0))</f>
        <v/>
      </c>
      <c r="F48" s="86" t="str">
        <f>IF(B$10="","",VLOOKUP($A48,temporal!$A$27:$W$387,6,0))</f>
        <v/>
      </c>
      <c r="G48" s="86" t="str">
        <f>IF(B$11="","",VLOOKUP($A48,temporal!$A$27:$W$387,7,0))</f>
        <v/>
      </c>
      <c r="H48" s="87" t="str">
        <f>IF(A48="","",VLOOKUP($A48,temporal!$A$27:$W$387,8,0))</f>
        <v/>
      </c>
      <c r="I48" s="87" t="str">
        <f>IF(A48="","",VLOOKUP($A48,temporal!$A$27:$W$387,9,0))</f>
        <v/>
      </c>
      <c r="J48" s="87" t="str">
        <f>IF(A48="","",VLOOKUP($A48,temporal!$A$27:$W$387,10,0))</f>
        <v/>
      </c>
      <c r="K48" s="87" t="str">
        <f>IF(A48="","",VLOOKUP($A48,temporal!$A$27:$W$387,11,0))</f>
        <v/>
      </c>
      <c r="L48" s="87" t="str">
        <f>IF(A48="","",VLOOKUP($A48,temporal!$A$27:$W$387,12,0))</f>
        <v/>
      </c>
      <c r="N48" s="89" t="str">
        <f>IF(B$10="","",VLOOKUP($A48,temporal!$A$27:$W$387,14,0))</f>
        <v/>
      </c>
      <c r="O48" s="89" t="str">
        <f>IF(B$10="","",VLOOKUP($A48,temporal!$A$27:$W$387,15,0))</f>
        <v/>
      </c>
      <c r="P48" s="87" t="str">
        <f>IF(A48="","",VLOOKUP($A48,temporal!$A$27:$W$387,16,0))</f>
        <v/>
      </c>
      <c r="Q48" s="87" t="str">
        <f>IF(A48="","",VLOOKUP($A48,temporal!$A$27:$W$387,17,0))</f>
        <v/>
      </c>
      <c r="R48" s="87" t="str">
        <f>IF(A48="","",VLOOKUP($A48,temporal!$A$27:$W$387,18,0))</f>
        <v/>
      </c>
      <c r="S48" s="87" t="str">
        <f>IF(A48="","",VLOOKUP($A48,temporal!$A$27:$W$387,19,0))</f>
        <v/>
      </c>
      <c r="T48" s="87" t="str">
        <f>IF(A48="","",VLOOKUP($A48,temporal!$A$27:$W$387,20,0))</f>
        <v/>
      </c>
      <c r="V48" s="87" t="str">
        <f>VLOOKUP($A48,temporal!$A$27:$W$387,22,0)</f>
        <v/>
      </c>
      <c r="W48" s="87" t="str">
        <f>VLOOKUP($A48,temporal!$A$27:$W$387,23,0)</f>
        <v/>
      </c>
      <c r="Y48" s="90"/>
    </row>
    <row r="49" spans="1:25" s="88" customFormat="1" x14ac:dyDescent="0.2">
      <c r="A49" s="91" t="str">
        <f t="shared" si="0"/>
        <v/>
      </c>
      <c r="B49" s="84" t="str">
        <f>VLOOKUP($A49,temporal!$A$27:$W$387,2,0)</f>
        <v/>
      </c>
      <c r="C49" s="84" t="str">
        <f>IF(B49="","",VLOOKUP($A49,temporal!$A$27:$W$387,3,0))</f>
        <v/>
      </c>
      <c r="D49" s="85"/>
      <c r="E49" s="86" t="str">
        <f>IF(B$10="","",VLOOKUP($A49,temporal!$A$27:$W$387,5,0))</f>
        <v/>
      </c>
      <c r="F49" s="86" t="str">
        <f>IF(B$10="","",VLOOKUP($A49,temporal!$A$27:$W$387,6,0))</f>
        <v/>
      </c>
      <c r="G49" s="86" t="str">
        <f>IF(B$11="","",VLOOKUP($A49,temporal!$A$27:$W$387,7,0))</f>
        <v/>
      </c>
      <c r="H49" s="87" t="str">
        <f>IF(A49="","",VLOOKUP($A49,temporal!$A$27:$W$387,8,0))</f>
        <v/>
      </c>
      <c r="I49" s="87" t="str">
        <f>IF(A49="","",VLOOKUP($A49,temporal!$A$27:$W$387,9,0))</f>
        <v/>
      </c>
      <c r="J49" s="87" t="str">
        <f>IF(A49="","",VLOOKUP($A49,temporal!$A$27:$W$387,10,0))</f>
        <v/>
      </c>
      <c r="K49" s="87" t="str">
        <f>IF(A49="","",VLOOKUP($A49,temporal!$A$27:$W$387,11,0))</f>
        <v/>
      </c>
      <c r="L49" s="87" t="str">
        <f>IF(A49="","",VLOOKUP($A49,temporal!$A$27:$W$387,12,0))</f>
        <v/>
      </c>
      <c r="N49" s="89" t="str">
        <f>IF(B$10="","",VLOOKUP($A49,temporal!$A$27:$W$387,14,0))</f>
        <v/>
      </c>
      <c r="O49" s="89" t="str">
        <f>IF(B$10="","",VLOOKUP($A49,temporal!$A$27:$W$387,15,0))</f>
        <v/>
      </c>
      <c r="P49" s="87" t="str">
        <f>IF(A49="","",VLOOKUP($A49,temporal!$A$27:$W$387,16,0))</f>
        <v/>
      </c>
      <c r="Q49" s="87" t="str">
        <f>IF(A49="","",VLOOKUP($A49,temporal!$A$27:$W$387,17,0))</f>
        <v/>
      </c>
      <c r="R49" s="87" t="str">
        <f>IF(A49="","",VLOOKUP($A49,temporal!$A$27:$W$387,18,0))</f>
        <v/>
      </c>
      <c r="S49" s="87" t="str">
        <f>IF(A49="","",VLOOKUP($A49,temporal!$A$27:$W$387,19,0))</f>
        <v/>
      </c>
      <c r="T49" s="87" t="str">
        <f>IF(A49="","",VLOOKUP($A49,temporal!$A$27:$W$387,20,0))</f>
        <v/>
      </c>
      <c r="V49" s="87" t="str">
        <f>VLOOKUP($A49,temporal!$A$27:$W$387,22,0)</f>
        <v/>
      </c>
      <c r="W49" s="87" t="str">
        <f>VLOOKUP($A49,temporal!$A$27:$W$387,23,0)</f>
        <v/>
      </c>
      <c r="Y49" s="90"/>
    </row>
    <row r="50" spans="1:25" s="88" customFormat="1" x14ac:dyDescent="0.2">
      <c r="A50" s="91" t="str">
        <f t="shared" si="0"/>
        <v/>
      </c>
      <c r="B50" s="84" t="str">
        <f>VLOOKUP($A50,temporal!$A$27:$W$387,2,0)</f>
        <v/>
      </c>
      <c r="C50" s="84" t="str">
        <f>IF(B50="","",VLOOKUP($A50,temporal!$A$27:$W$387,3,0))</f>
        <v/>
      </c>
      <c r="D50" s="85"/>
      <c r="E50" s="86" t="str">
        <f>IF(B$10="","",VLOOKUP($A50,temporal!$A$27:$W$387,5,0))</f>
        <v/>
      </c>
      <c r="F50" s="86" t="str">
        <f>IF(B$10="","",VLOOKUP($A50,temporal!$A$27:$W$387,6,0))</f>
        <v/>
      </c>
      <c r="G50" s="86" t="str">
        <f>IF(B$11="","",VLOOKUP($A50,temporal!$A$27:$W$387,7,0))</f>
        <v/>
      </c>
      <c r="H50" s="87" t="str">
        <f>IF(A50="","",VLOOKUP($A50,temporal!$A$27:$W$387,8,0))</f>
        <v/>
      </c>
      <c r="I50" s="87" t="str">
        <f>IF(A50="","",VLOOKUP($A50,temporal!$A$27:$W$387,9,0))</f>
        <v/>
      </c>
      <c r="J50" s="87" t="str">
        <f>IF(A50="","",VLOOKUP($A50,temporal!$A$27:$W$387,10,0))</f>
        <v/>
      </c>
      <c r="K50" s="87" t="str">
        <f>IF(A50="","",VLOOKUP($A50,temporal!$A$27:$W$387,11,0))</f>
        <v/>
      </c>
      <c r="L50" s="87" t="str">
        <f>IF(A50="","",VLOOKUP($A50,temporal!$A$27:$W$387,12,0))</f>
        <v/>
      </c>
      <c r="N50" s="89" t="str">
        <f>IF(B$10="","",VLOOKUP($A50,temporal!$A$27:$W$387,14,0))</f>
        <v/>
      </c>
      <c r="O50" s="89" t="str">
        <f>IF(B$10="","",VLOOKUP($A50,temporal!$A$27:$W$387,15,0))</f>
        <v/>
      </c>
      <c r="P50" s="87" t="str">
        <f>IF(A50="","",VLOOKUP($A50,temporal!$A$27:$W$387,16,0))</f>
        <v/>
      </c>
      <c r="Q50" s="87" t="str">
        <f>IF(A50="","",VLOOKUP($A50,temporal!$A$27:$W$387,17,0))</f>
        <v/>
      </c>
      <c r="R50" s="87" t="str">
        <f>IF(A50="","",VLOOKUP($A50,temporal!$A$27:$W$387,18,0))</f>
        <v/>
      </c>
      <c r="S50" s="87" t="str">
        <f>IF(A50="","",VLOOKUP($A50,temporal!$A$27:$W$387,19,0))</f>
        <v/>
      </c>
      <c r="T50" s="87" t="str">
        <f>IF(A50="","",VLOOKUP($A50,temporal!$A$27:$W$387,20,0))</f>
        <v/>
      </c>
      <c r="V50" s="87" t="str">
        <f>VLOOKUP($A50,temporal!$A$27:$W$387,22,0)</f>
        <v/>
      </c>
      <c r="W50" s="87" t="str">
        <f>VLOOKUP($A50,temporal!$A$27:$W$387,23,0)</f>
        <v/>
      </c>
      <c r="Y50" s="90"/>
    </row>
    <row r="51" spans="1:25" s="88" customFormat="1" x14ac:dyDescent="0.2">
      <c r="A51" s="91" t="str">
        <f t="shared" si="0"/>
        <v/>
      </c>
      <c r="B51" s="84" t="str">
        <f>VLOOKUP($A51,temporal!$A$27:$W$387,2,0)</f>
        <v/>
      </c>
      <c r="C51" s="84" t="str">
        <f>IF(B51="","",VLOOKUP($A51,temporal!$A$27:$W$387,3,0))</f>
        <v/>
      </c>
      <c r="D51" s="85"/>
      <c r="E51" s="86" t="str">
        <f>IF(B$10="","",VLOOKUP($A51,temporal!$A$27:$W$387,5,0))</f>
        <v/>
      </c>
      <c r="F51" s="86" t="str">
        <f>IF(B$10="","",VLOOKUP($A51,temporal!$A$27:$W$387,6,0))</f>
        <v/>
      </c>
      <c r="G51" s="86" t="str">
        <f>IF(B$11="","",VLOOKUP($A51,temporal!$A$27:$W$387,7,0))</f>
        <v/>
      </c>
      <c r="H51" s="87" t="str">
        <f>IF(A51="","",VLOOKUP($A51,temporal!$A$27:$W$387,8,0))</f>
        <v/>
      </c>
      <c r="I51" s="87" t="str">
        <f>IF(A51="","",VLOOKUP($A51,temporal!$A$27:$W$387,9,0))</f>
        <v/>
      </c>
      <c r="J51" s="87" t="str">
        <f>IF(A51="","",VLOOKUP($A51,temporal!$A$27:$W$387,10,0))</f>
        <v/>
      </c>
      <c r="K51" s="87" t="str">
        <f>IF(A51="","",VLOOKUP($A51,temporal!$A$27:$W$387,11,0))</f>
        <v/>
      </c>
      <c r="L51" s="87" t="str">
        <f>IF(A51="","",VLOOKUP($A51,temporal!$A$27:$W$387,12,0))</f>
        <v/>
      </c>
      <c r="N51" s="89" t="str">
        <f>IF(B$10="","",VLOOKUP($A51,temporal!$A$27:$W$387,14,0))</f>
        <v/>
      </c>
      <c r="O51" s="89" t="str">
        <f>IF(B$10="","",VLOOKUP($A51,temporal!$A$27:$W$387,15,0))</f>
        <v/>
      </c>
      <c r="P51" s="87" t="str">
        <f>IF(A51="","",VLOOKUP($A51,temporal!$A$27:$W$387,16,0))</f>
        <v/>
      </c>
      <c r="Q51" s="87" t="str">
        <f>IF(A51="","",VLOOKUP($A51,temporal!$A$27:$W$387,17,0))</f>
        <v/>
      </c>
      <c r="R51" s="87" t="str">
        <f>IF(A51="","",VLOOKUP($A51,temporal!$A$27:$W$387,18,0))</f>
        <v/>
      </c>
      <c r="S51" s="87" t="str">
        <f>IF(A51="","",VLOOKUP($A51,temporal!$A$27:$W$387,19,0))</f>
        <v/>
      </c>
      <c r="T51" s="87" t="str">
        <f>IF(A51="","",VLOOKUP($A51,temporal!$A$27:$W$387,20,0))</f>
        <v/>
      </c>
      <c r="V51" s="87" t="str">
        <f>VLOOKUP($A51,temporal!$A$27:$W$387,22,0)</f>
        <v/>
      </c>
      <c r="W51" s="87" t="str">
        <f>VLOOKUP($A51,temporal!$A$27:$W$387,23,0)</f>
        <v/>
      </c>
      <c r="Y51" s="90"/>
    </row>
    <row r="52" spans="1:25" s="88" customFormat="1" x14ac:dyDescent="0.2">
      <c r="A52" s="91" t="str">
        <f t="shared" si="0"/>
        <v/>
      </c>
      <c r="B52" s="84" t="str">
        <f>VLOOKUP($A52,temporal!$A$27:$W$387,2,0)</f>
        <v/>
      </c>
      <c r="C52" s="84" t="str">
        <f>IF(B52="","",VLOOKUP($A52,temporal!$A$27:$W$387,3,0))</f>
        <v/>
      </c>
      <c r="D52" s="85"/>
      <c r="E52" s="86" t="str">
        <f>IF(B$10="","",VLOOKUP($A52,temporal!$A$27:$W$387,5,0))</f>
        <v/>
      </c>
      <c r="F52" s="86" t="str">
        <f>IF(B$10="","",VLOOKUP($A52,temporal!$A$27:$W$387,6,0))</f>
        <v/>
      </c>
      <c r="G52" s="86" t="str">
        <f>IF(B$11="","",VLOOKUP($A52,temporal!$A$27:$W$387,7,0))</f>
        <v/>
      </c>
      <c r="H52" s="87" t="str">
        <f>IF(A52="","",VLOOKUP($A52,temporal!$A$27:$W$387,8,0))</f>
        <v/>
      </c>
      <c r="I52" s="87" t="str">
        <f>IF(A52="","",VLOOKUP($A52,temporal!$A$27:$W$387,9,0))</f>
        <v/>
      </c>
      <c r="J52" s="87" t="str">
        <f>IF(A52="","",VLOOKUP($A52,temporal!$A$27:$W$387,10,0))</f>
        <v/>
      </c>
      <c r="K52" s="87" t="str">
        <f>IF(A52="","",VLOOKUP($A52,temporal!$A$27:$W$387,11,0))</f>
        <v/>
      </c>
      <c r="L52" s="87" t="str">
        <f>IF(A52="","",VLOOKUP($A52,temporal!$A$27:$W$387,12,0))</f>
        <v/>
      </c>
      <c r="N52" s="89" t="str">
        <f>IF(B$10="","",VLOOKUP($A52,temporal!$A$27:$W$387,14,0))</f>
        <v/>
      </c>
      <c r="O52" s="89" t="str">
        <f>IF(B$10="","",VLOOKUP($A52,temporal!$A$27:$W$387,15,0))</f>
        <v/>
      </c>
      <c r="P52" s="87" t="str">
        <f>IF(A52="","",VLOOKUP($A52,temporal!$A$27:$W$387,16,0))</f>
        <v/>
      </c>
      <c r="Q52" s="87" t="str">
        <f>IF(A52="","",VLOOKUP($A52,temporal!$A$27:$W$387,17,0))</f>
        <v/>
      </c>
      <c r="R52" s="87" t="str">
        <f>IF(A52="","",VLOOKUP($A52,temporal!$A$27:$W$387,18,0))</f>
        <v/>
      </c>
      <c r="S52" s="87" t="str">
        <f>IF(A52="","",VLOOKUP($A52,temporal!$A$27:$W$387,19,0))</f>
        <v/>
      </c>
      <c r="T52" s="87" t="str">
        <f>IF(A52="","",VLOOKUP($A52,temporal!$A$27:$W$387,20,0))</f>
        <v/>
      </c>
      <c r="V52" s="87" t="str">
        <f>VLOOKUP($A52,temporal!$A$27:$W$387,22,0)</f>
        <v/>
      </c>
      <c r="W52" s="87" t="str">
        <f>VLOOKUP($A52,temporal!$A$27:$W$387,23,0)</f>
        <v/>
      </c>
      <c r="Y52" s="90"/>
    </row>
    <row r="53" spans="1:25" s="88" customFormat="1" x14ac:dyDescent="0.2">
      <c r="A53" s="91" t="str">
        <f t="shared" si="0"/>
        <v/>
      </c>
      <c r="B53" s="84" t="str">
        <f>VLOOKUP($A53,temporal!$A$27:$W$387,2,0)</f>
        <v/>
      </c>
      <c r="C53" s="84" t="str">
        <f>IF(B53="","",VLOOKUP($A53,temporal!$A$27:$W$387,3,0))</f>
        <v/>
      </c>
      <c r="D53" s="85"/>
      <c r="E53" s="86" t="str">
        <f>IF(B$10="","",VLOOKUP($A53,temporal!$A$27:$W$387,5,0))</f>
        <v/>
      </c>
      <c r="F53" s="86" t="str">
        <f>IF(B$10="","",VLOOKUP($A53,temporal!$A$27:$W$387,6,0))</f>
        <v/>
      </c>
      <c r="G53" s="86" t="str">
        <f>IF(B$11="","",VLOOKUP($A53,temporal!$A$27:$W$387,7,0))</f>
        <v/>
      </c>
      <c r="H53" s="87" t="str">
        <f>IF(A53="","",VLOOKUP($A53,temporal!$A$27:$W$387,8,0))</f>
        <v/>
      </c>
      <c r="I53" s="87" t="str">
        <f>IF(A53="","",VLOOKUP($A53,temporal!$A$27:$W$387,9,0))</f>
        <v/>
      </c>
      <c r="J53" s="87" t="str">
        <f>IF(A53="","",VLOOKUP($A53,temporal!$A$27:$W$387,10,0))</f>
        <v/>
      </c>
      <c r="K53" s="87" t="str">
        <f>IF(A53="","",VLOOKUP($A53,temporal!$A$27:$W$387,11,0))</f>
        <v/>
      </c>
      <c r="L53" s="87" t="str">
        <f>IF(A53="","",VLOOKUP($A53,temporal!$A$27:$W$387,12,0))</f>
        <v/>
      </c>
      <c r="N53" s="89" t="str">
        <f>IF(B$10="","",VLOOKUP($A53,temporal!$A$27:$W$387,14,0))</f>
        <v/>
      </c>
      <c r="O53" s="89" t="str">
        <f>IF(B$10="","",VLOOKUP($A53,temporal!$A$27:$W$387,15,0))</f>
        <v/>
      </c>
      <c r="P53" s="87" t="str">
        <f>IF(A53="","",VLOOKUP($A53,temporal!$A$27:$W$387,16,0))</f>
        <v/>
      </c>
      <c r="Q53" s="87" t="str">
        <f>IF(A53="","",VLOOKUP($A53,temporal!$A$27:$W$387,17,0))</f>
        <v/>
      </c>
      <c r="R53" s="87" t="str">
        <f>IF(A53="","",VLOOKUP($A53,temporal!$A$27:$W$387,18,0))</f>
        <v/>
      </c>
      <c r="S53" s="87" t="str">
        <f>IF(A53="","",VLOOKUP($A53,temporal!$A$27:$W$387,19,0))</f>
        <v/>
      </c>
      <c r="T53" s="87" t="str">
        <f>IF(A53="","",VLOOKUP($A53,temporal!$A$27:$W$387,20,0))</f>
        <v/>
      </c>
      <c r="V53" s="87" t="str">
        <f>VLOOKUP($A53,temporal!$A$27:$W$387,22,0)</f>
        <v/>
      </c>
      <c r="W53" s="87" t="str">
        <f>VLOOKUP($A53,temporal!$A$27:$W$387,23,0)</f>
        <v/>
      </c>
      <c r="Y53" s="90"/>
    </row>
    <row r="54" spans="1:25" s="88" customFormat="1" x14ac:dyDescent="0.2">
      <c r="A54" s="91" t="str">
        <f t="shared" si="0"/>
        <v/>
      </c>
      <c r="B54" s="84" t="str">
        <f>VLOOKUP($A54,temporal!$A$27:$W$387,2,0)</f>
        <v/>
      </c>
      <c r="C54" s="84" t="str">
        <f>IF(B54="","",VLOOKUP($A54,temporal!$A$27:$W$387,3,0))</f>
        <v/>
      </c>
      <c r="D54" s="85"/>
      <c r="E54" s="86" t="str">
        <f>IF(B$10="","",VLOOKUP($A54,temporal!$A$27:$W$387,5,0))</f>
        <v/>
      </c>
      <c r="F54" s="86" t="str">
        <f>IF(B$10="","",VLOOKUP($A54,temporal!$A$27:$W$387,6,0))</f>
        <v/>
      </c>
      <c r="G54" s="86" t="str">
        <f>IF(B$11="","",VLOOKUP($A54,temporal!$A$27:$W$387,7,0))</f>
        <v/>
      </c>
      <c r="H54" s="87" t="str">
        <f>IF(A54="","",VLOOKUP($A54,temporal!$A$27:$W$387,8,0))</f>
        <v/>
      </c>
      <c r="I54" s="87" t="str">
        <f>IF(A54="","",VLOOKUP($A54,temporal!$A$27:$W$387,9,0))</f>
        <v/>
      </c>
      <c r="J54" s="87" t="str">
        <f>IF(A54="","",VLOOKUP($A54,temporal!$A$27:$W$387,10,0))</f>
        <v/>
      </c>
      <c r="K54" s="87" t="str">
        <f>IF(A54="","",VLOOKUP($A54,temporal!$A$27:$W$387,11,0))</f>
        <v/>
      </c>
      <c r="L54" s="87" t="str">
        <f>IF(A54="","",VLOOKUP($A54,temporal!$A$27:$W$387,12,0))</f>
        <v/>
      </c>
      <c r="N54" s="89" t="str">
        <f>IF(B$10="","",VLOOKUP($A54,temporal!$A$27:$W$387,14,0))</f>
        <v/>
      </c>
      <c r="O54" s="89" t="str">
        <f>IF(B$10="","",VLOOKUP($A54,temporal!$A$27:$W$387,15,0))</f>
        <v/>
      </c>
      <c r="P54" s="87" t="str">
        <f>IF(A54="","",VLOOKUP($A54,temporal!$A$27:$W$387,16,0))</f>
        <v/>
      </c>
      <c r="Q54" s="87" t="str">
        <f>IF(A54="","",VLOOKUP($A54,temporal!$A$27:$W$387,17,0))</f>
        <v/>
      </c>
      <c r="R54" s="87" t="str">
        <f>IF(A54="","",VLOOKUP($A54,temporal!$A$27:$W$387,18,0))</f>
        <v/>
      </c>
      <c r="S54" s="87" t="str">
        <f>IF(A54="","",VLOOKUP($A54,temporal!$A$27:$W$387,19,0))</f>
        <v/>
      </c>
      <c r="T54" s="87" t="str">
        <f>IF(A54="","",VLOOKUP($A54,temporal!$A$27:$W$387,20,0))</f>
        <v/>
      </c>
      <c r="V54" s="87" t="str">
        <f>VLOOKUP($A54,temporal!$A$27:$W$387,22,0)</f>
        <v/>
      </c>
      <c r="W54" s="87" t="str">
        <f>VLOOKUP($A54,temporal!$A$27:$W$387,23,0)</f>
        <v/>
      </c>
      <c r="Y54" s="90"/>
    </row>
    <row r="55" spans="1:25" s="88" customFormat="1" x14ac:dyDescent="0.2">
      <c r="A55" s="91" t="str">
        <f t="shared" si="0"/>
        <v/>
      </c>
      <c r="B55" s="84" t="str">
        <f>VLOOKUP($A55,temporal!$A$27:$W$387,2,0)</f>
        <v/>
      </c>
      <c r="C55" s="84" t="str">
        <f>IF(B55="","",VLOOKUP($A55,temporal!$A$27:$W$387,3,0))</f>
        <v/>
      </c>
      <c r="D55" s="85"/>
      <c r="E55" s="86" t="str">
        <f>IF(B$10="","",VLOOKUP($A55,temporal!$A$27:$W$387,5,0))</f>
        <v/>
      </c>
      <c r="F55" s="86" t="str">
        <f>IF(B$10="","",VLOOKUP($A55,temporal!$A$27:$W$387,6,0))</f>
        <v/>
      </c>
      <c r="G55" s="86" t="str">
        <f>IF(B$11="","",VLOOKUP($A55,temporal!$A$27:$W$387,7,0))</f>
        <v/>
      </c>
      <c r="H55" s="87" t="str">
        <f>IF(A55="","",VLOOKUP($A55,temporal!$A$27:$W$387,8,0))</f>
        <v/>
      </c>
      <c r="I55" s="87" t="str">
        <f>IF(A55="","",VLOOKUP($A55,temporal!$A$27:$W$387,9,0))</f>
        <v/>
      </c>
      <c r="J55" s="87" t="str">
        <f>IF(A55="","",VLOOKUP($A55,temporal!$A$27:$W$387,10,0))</f>
        <v/>
      </c>
      <c r="K55" s="87" t="str">
        <f>IF(A55="","",VLOOKUP($A55,temporal!$A$27:$W$387,11,0))</f>
        <v/>
      </c>
      <c r="L55" s="87" t="str">
        <f>IF(A55="","",VLOOKUP($A55,temporal!$A$27:$W$387,12,0))</f>
        <v/>
      </c>
      <c r="N55" s="89" t="str">
        <f>IF(B$10="","",VLOOKUP($A55,temporal!$A$27:$W$387,14,0))</f>
        <v/>
      </c>
      <c r="O55" s="89" t="str">
        <f>IF(B$10="","",VLOOKUP($A55,temporal!$A$27:$W$387,15,0))</f>
        <v/>
      </c>
      <c r="P55" s="87" t="str">
        <f>IF(A55="","",VLOOKUP($A55,temporal!$A$27:$W$387,16,0))</f>
        <v/>
      </c>
      <c r="Q55" s="87" t="str">
        <f>IF(A55="","",VLOOKUP($A55,temporal!$A$27:$W$387,17,0))</f>
        <v/>
      </c>
      <c r="R55" s="87" t="str">
        <f>IF(A55="","",VLOOKUP($A55,temporal!$A$27:$W$387,18,0))</f>
        <v/>
      </c>
      <c r="S55" s="87" t="str">
        <f>IF(A55="","",VLOOKUP($A55,temporal!$A$27:$W$387,19,0))</f>
        <v/>
      </c>
      <c r="T55" s="87" t="str">
        <f>IF(A55="","",VLOOKUP($A55,temporal!$A$27:$W$387,20,0))</f>
        <v/>
      </c>
      <c r="V55" s="87" t="str">
        <f>VLOOKUP($A55,temporal!$A$27:$W$387,22,0)</f>
        <v/>
      </c>
      <c r="W55" s="87" t="str">
        <f>VLOOKUP($A55,temporal!$A$27:$W$387,23,0)</f>
        <v/>
      </c>
      <c r="Y55" s="90"/>
    </row>
    <row r="56" spans="1:25" s="88" customFormat="1" x14ac:dyDescent="0.2">
      <c r="A56" s="91" t="str">
        <f t="shared" si="0"/>
        <v/>
      </c>
      <c r="B56" s="84" t="str">
        <f>VLOOKUP($A56,temporal!$A$27:$W$387,2,0)</f>
        <v/>
      </c>
      <c r="C56" s="84" t="str">
        <f>IF(B56="","",VLOOKUP($A56,temporal!$A$27:$W$387,3,0))</f>
        <v/>
      </c>
      <c r="D56" s="85"/>
      <c r="E56" s="86" t="str">
        <f>IF(B$10="","",VLOOKUP($A56,temporal!$A$27:$W$387,5,0))</f>
        <v/>
      </c>
      <c r="F56" s="86" t="str">
        <f>IF(B$10="","",VLOOKUP($A56,temporal!$A$27:$W$387,6,0))</f>
        <v/>
      </c>
      <c r="G56" s="86" t="str">
        <f>IF(B$11="","",VLOOKUP($A56,temporal!$A$27:$W$387,7,0))</f>
        <v/>
      </c>
      <c r="H56" s="87" t="str">
        <f>IF(A56="","",VLOOKUP($A56,temporal!$A$27:$W$387,8,0))</f>
        <v/>
      </c>
      <c r="I56" s="87" t="str">
        <f>IF(A56="","",VLOOKUP($A56,temporal!$A$27:$W$387,9,0))</f>
        <v/>
      </c>
      <c r="J56" s="87" t="str">
        <f>IF(A56="","",VLOOKUP($A56,temporal!$A$27:$W$387,10,0))</f>
        <v/>
      </c>
      <c r="K56" s="87" t="str">
        <f>IF(A56="","",VLOOKUP($A56,temporal!$A$27:$W$387,11,0))</f>
        <v/>
      </c>
      <c r="L56" s="87" t="str">
        <f>IF(A56="","",VLOOKUP($A56,temporal!$A$27:$W$387,12,0))</f>
        <v/>
      </c>
      <c r="N56" s="89" t="str">
        <f>IF(B$10="","",VLOOKUP($A56,temporal!$A$27:$W$387,14,0))</f>
        <v/>
      </c>
      <c r="O56" s="89" t="str">
        <f>IF(B$10="","",VLOOKUP($A56,temporal!$A$27:$W$387,15,0))</f>
        <v/>
      </c>
      <c r="P56" s="87" t="str">
        <f>IF(A56="","",VLOOKUP($A56,temporal!$A$27:$W$387,16,0))</f>
        <v/>
      </c>
      <c r="Q56" s="87" t="str">
        <f>IF(A56="","",VLOOKUP($A56,temporal!$A$27:$W$387,17,0))</f>
        <v/>
      </c>
      <c r="R56" s="87" t="str">
        <f>IF(A56="","",VLOOKUP($A56,temporal!$A$27:$W$387,18,0))</f>
        <v/>
      </c>
      <c r="S56" s="87" t="str">
        <f>IF(A56="","",VLOOKUP($A56,temporal!$A$27:$W$387,19,0))</f>
        <v/>
      </c>
      <c r="T56" s="87" t="str">
        <f>IF(A56="","",VLOOKUP($A56,temporal!$A$27:$W$387,20,0))</f>
        <v/>
      </c>
      <c r="V56" s="87" t="str">
        <f>VLOOKUP($A56,temporal!$A$27:$W$387,22,0)</f>
        <v/>
      </c>
      <c r="W56" s="87" t="str">
        <f>VLOOKUP($A56,temporal!$A$27:$W$387,23,0)</f>
        <v/>
      </c>
      <c r="Y56" s="90"/>
    </row>
    <row r="57" spans="1:25" s="88" customFormat="1" x14ac:dyDescent="0.2">
      <c r="A57" s="91" t="str">
        <f t="shared" si="0"/>
        <v/>
      </c>
      <c r="B57" s="84" t="str">
        <f>VLOOKUP($A57,temporal!$A$27:$W$387,2,0)</f>
        <v/>
      </c>
      <c r="C57" s="84" t="str">
        <f>IF(B57="","",VLOOKUP($A57,temporal!$A$27:$W$387,3,0))</f>
        <v/>
      </c>
      <c r="D57" s="85"/>
      <c r="E57" s="86" t="str">
        <f>IF(B$10="","",VLOOKUP($A57,temporal!$A$27:$W$387,5,0))</f>
        <v/>
      </c>
      <c r="F57" s="86" t="str">
        <f>IF(B$10="","",VLOOKUP($A57,temporal!$A$27:$W$387,6,0))</f>
        <v/>
      </c>
      <c r="G57" s="86" t="str">
        <f>IF(B$11="","",VLOOKUP($A57,temporal!$A$27:$W$387,7,0))</f>
        <v/>
      </c>
      <c r="H57" s="87" t="str">
        <f>IF(A57="","",VLOOKUP($A57,temporal!$A$27:$W$387,8,0))</f>
        <v/>
      </c>
      <c r="I57" s="87" t="str">
        <f>IF(A57="","",VLOOKUP($A57,temporal!$A$27:$W$387,9,0))</f>
        <v/>
      </c>
      <c r="J57" s="87" t="str">
        <f>IF(A57="","",VLOOKUP($A57,temporal!$A$27:$W$387,10,0))</f>
        <v/>
      </c>
      <c r="K57" s="87" t="str">
        <f>IF(A57="","",VLOOKUP($A57,temporal!$A$27:$W$387,11,0))</f>
        <v/>
      </c>
      <c r="L57" s="87" t="str">
        <f>IF(A57="","",VLOOKUP($A57,temporal!$A$27:$W$387,12,0))</f>
        <v/>
      </c>
      <c r="N57" s="89" t="str">
        <f>IF(B$10="","",VLOOKUP($A57,temporal!$A$27:$W$387,14,0))</f>
        <v/>
      </c>
      <c r="O57" s="89" t="str">
        <f>IF(B$10="","",VLOOKUP($A57,temporal!$A$27:$W$387,15,0))</f>
        <v/>
      </c>
      <c r="P57" s="87" t="str">
        <f>IF(A57="","",VLOOKUP($A57,temporal!$A$27:$W$387,16,0))</f>
        <v/>
      </c>
      <c r="Q57" s="87" t="str">
        <f>IF(A57="","",VLOOKUP($A57,temporal!$A$27:$W$387,17,0))</f>
        <v/>
      </c>
      <c r="R57" s="87" t="str">
        <f>IF(A57="","",VLOOKUP($A57,temporal!$A$27:$W$387,18,0))</f>
        <v/>
      </c>
      <c r="S57" s="87" t="str">
        <f>IF(A57="","",VLOOKUP($A57,temporal!$A$27:$W$387,19,0))</f>
        <v/>
      </c>
      <c r="T57" s="87" t="str">
        <f>IF(A57="","",VLOOKUP($A57,temporal!$A$27:$W$387,20,0))</f>
        <v/>
      </c>
      <c r="V57" s="87" t="str">
        <f>VLOOKUP($A57,temporal!$A$27:$W$387,22,0)</f>
        <v/>
      </c>
      <c r="W57" s="87" t="str">
        <f>VLOOKUP($A57,temporal!$A$27:$W$387,23,0)</f>
        <v/>
      </c>
      <c r="Y57" s="90"/>
    </row>
    <row r="58" spans="1:25" s="88" customFormat="1" x14ac:dyDescent="0.2">
      <c r="A58" s="91" t="str">
        <f t="shared" si="0"/>
        <v/>
      </c>
      <c r="B58" s="84" t="str">
        <f>VLOOKUP($A58,temporal!$A$27:$W$387,2,0)</f>
        <v/>
      </c>
      <c r="C58" s="84" t="str">
        <f>IF(B58="","",VLOOKUP($A58,temporal!$A$27:$W$387,3,0))</f>
        <v/>
      </c>
      <c r="D58" s="85"/>
      <c r="E58" s="86" t="str">
        <f>IF(B$10="","",VLOOKUP($A58,temporal!$A$27:$W$387,5,0))</f>
        <v/>
      </c>
      <c r="F58" s="86" t="str">
        <f>IF(B$10="","",VLOOKUP($A58,temporal!$A$27:$W$387,6,0))</f>
        <v/>
      </c>
      <c r="G58" s="86" t="str">
        <f>IF(B$11="","",VLOOKUP($A58,temporal!$A$27:$W$387,7,0))</f>
        <v/>
      </c>
      <c r="H58" s="87" t="str">
        <f>IF(A58="","",VLOOKUP($A58,temporal!$A$27:$W$387,8,0))</f>
        <v/>
      </c>
      <c r="I58" s="87" t="str">
        <f>IF(A58="","",VLOOKUP($A58,temporal!$A$27:$W$387,9,0))</f>
        <v/>
      </c>
      <c r="J58" s="87" t="str">
        <f>IF(A58="","",VLOOKUP($A58,temporal!$A$27:$W$387,10,0))</f>
        <v/>
      </c>
      <c r="K58" s="87" t="str">
        <f>IF(A58="","",VLOOKUP($A58,temporal!$A$27:$W$387,11,0))</f>
        <v/>
      </c>
      <c r="L58" s="87" t="str">
        <f>IF(A58="","",VLOOKUP($A58,temporal!$A$27:$W$387,12,0))</f>
        <v/>
      </c>
      <c r="N58" s="89" t="str">
        <f>IF(B$10="","",VLOOKUP($A58,temporal!$A$27:$W$387,14,0))</f>
        <v/>
      </c>
      <c r="O58" s="89" t="str">
        <f>IF(B$10="","",VLOOKUP($A58,temporal!$A$27:$W$387,15,0))</f>
        <v/>
      </c>
      <c r="P58" s="87" t="str">
        <f>IF(A58="","",VLOOKUP($A58,temporal!$A$27:$W$387,16,0))</f>
        <v/>
      </c>
      <c r="Q58" s="87" t="str">
        <f>IF(A58="","",VLOOKUP($A58,temporal!$A$27:$W$387,17,0))</f>
        <v/>
      </c>
      <c r="R58" s="87" t="str">
        <f>IF(A58="","",VLOOKUP($A58,temporal!$A$27:$W$387,18,0))</f>
        <v/>
      </c>
      <c r="S58" s="87" t="str">
        <f>IF(A58="","",VLOOKUP($A58,temporal!$A$27:$W$387,19,0))</f>
        <v/>
      </c>
      <c r="T58" s="87" t="str">
        <f>IF(A58="","",VLOOKUP($A58,temporal!$A$27:$W$387,20,0))</f>
        <v/>
      </c>
      <c r="V58" s="87" t="str">
        <f>VLOOKUP($A58,temporal!$A$27:$W$387,22,0)</f>
        <v/>
      </c>
      <c r="W58" s="87" t="str">
        <f>VLOOKUP($A58,temporal!$A$27:$W$387,23,0)</f>
        <v/>
      </c>
      <c r="Y58" s="90"/>
    </row>
    <row r="59" spans="1:25" s="88" customFormat="1" x14ac:dyDescent="0.2">
      <c r="A59" s="91" t="str">
        <f t="shared" si="0"/>
        <v/>
      </c>
      <c r="B59" s="84" t="str">
        <f>VLOOKUP($A59,temporal!$A$27:$W$387,2,0)</f>
        <v/>
      </c>
      <c r="C59" s="84" t="str">
        <f>IF(B59="","",VLOOKUP($A59,temporal!$A$27:$W$387,3,0))</f>
        <v/>
      </c>
      <c r="D59" s="85"/>
      <c r="E59" s="86" t="str">
        <f>IF(B$10="","",VLOOKUP($A59,temporal!$A$27:$W$387,5,0))</f>
        <v/>
      </c>
      <c r="F59" s="86" t="str">
        <f>IF(B$10="","",VLOOKUP($A59,temporal!$A$27:$W$387,6,0))</f>
        <v/>
      </c>
      <c r="G59" s="86" t="str">
        <f>IF(B$11="","",VLOOKUP($A59,temporal!$A$27:$W$387,7,0))</f>
        <v/>
      </c>
      <c r="H59" s="87" t="str">
        <f>IF(A59="","",VLOOKUP($A59,temporal!$A$27:$W$387,8,0))</f>
        <v/>
      </c>
      <c r="I59" s="87" t="str">
        <f>IF(A59="","",VLOOKUP($A59,temporal!$A$27:$W$387,9,0))</f>
        <v/>
      </c>
      <c r="J59" s="87" t="str">
        <f>IF(A59="","",VLOOKUP($A59,temporal!$A$27:$W$387,10,0))</f>
        <v/>
      </c>
      <c r="K59" s="87" t="str">
        <f>IF(A59="","",VLOOKUP($A59,temporal!$A$27:$W$387,11,0))</f>
        <v/>
      </c>
      <c r="L59" s="87" t="str">
        <f>IF(A59="","",VLOOKUP($A59,temporal!$A$27:$W$387,12,0))</f>
        <v/>
      </c>
      <c r="N59" s="89" t="str">
        <f>IF(B$10="","",VLOOKUP($A59,temporal!$A$27:$W$387,14,0))</f>
        <v/>
      </c>
      <c r="O59" s="89" t="str">
        <f>IF(B$10="","",VLOOKUP($A59,temporal!$A$27:$W$387,15,0))</f>
        <v/>
      </c>
      <c r="P59" s="87" t="str">
        <f>IF(A59="","",VLOOKUP($A59,temporal!$A$27:$W$387,16,0))</f>
        <v/>
      </c>
      <c r="Q59" s="87" t="str">
        <f>IF(A59="","",VLOOKUP($A59,temporal!$A$27:$W$387,17,0))</f>
        <v/>
      </c>
      <c r="R59" s="87" t="str">
        <f>IF(A59="","",VLOOKUP($A59,temporal!$A$27:$W$387,18,0))</f>
        <v/>
      </c>
      <c r="S59" s="87" t="str">
        <f>IF(A59="","",VLOOKUP($A59,temporal!$A$27:$W$387,19,0))</f>
        <v/>
      </c>
      <c r="T59" s="87" t="str">
        <f>IF(A59="","",VLOOKUP($A59,temporal!$A$27:$W$387,20,0))</f>
        <v/>
      </c>
      <c r="V59" s="87" t="str">
        <f>VLOOKUP($A59,temporal!$A$27:$W$387,22,0)</f>
        <v/>
      </c>
      <c r="W59" s="87" t="str">
        <f>VLOOKUP($A59,temporal!$A$27:$W$387,23,0)</f>
        <v/>
      </c>
      <c r="Y59" s="90"/>
    </row>
    <row r="60" spans="1:25" s="88" customFormat="1" x14ac:dyDescent="0.2">
      <c r="A60" s="91" t="str">
        <f t="shared" si="0"/>
        <v/>
      </c>
      <c r="B60" s="84" t="str">
        <f>VLOOKUP($A60,temporal!$A$27:$W$387,2,0)</f>
        <v/>
      </c>
      <c r="C60" s="84" t="str">
        <f>IF(B60="","",VLOOKUP($A60,temporal!$A$27:$W$387,3,0))</f>
        <v/>
      </c>
      <c r="D60" s="85"/>
      <c r="E60" s="86" t="str">
        <f>IF(B$10="","",VLOOKUP($A60,temporal!$A$27:$W$387,5,0))</f>
        <v/>
      </c>
      <c r="F60" s="86" t="str">
        <f>IF(B$10="","",VLOOKUP($A60,temporal!$A$27:$W$387,6,0))</f>
        <v/>
      </c>
      <c r="G60" s="86" t="str">
        <f>IF(B$11="","",VLOOKUP($A60,temporal!$A$27:$W$387,7,0))</f>
        <v/>
      </c>
      <c r="H60" s="87" t="str">
        <f>IF(A60="","",VLOOKUP($A60,temporal!$A$27:$W$387,8,0))</f>
        <v/>
      </c>
      <c r="I60" s="87" t="str">
        <f>IF(A60="","",VLOOKUP($A60,temporal!$A$27:$W$387,9,0))</f>
        <v/>
      </c>
      <c r="J60" s="87" t="str">
        <f>IF(A60="","",VLOOKUP($A60,temporal!$A$27:$W$387,10,0))</f>
        <v/>
      </c>
      <c r="K60" s="87" t="str">
        <f>IF(A60="","",VLOOKUP($A60,temporal!$A$27:$W$387,11,0))</f>
        <v/>
      </c>
      <c r="L60" s="87" t="str">
        <f>IF(A60="","",VLOOKUP($A60,temporal!$A$27:$W$387,12,0))</f>
        <v/>
      </c>
      <c r="N60" s="89" t="str">
        <f>IF(B$10="","",VLOOKUP($A60,temporal!$A$27:$W$387,14,0))</f>
        <v/>
      </c>
      <c r="O60" s="89" t="str">
        <f>IF(B$10="","",VLOOKUP($A60,temporal!$A$27:$W$387,15,0))</f>
        <v/>
      </c>
      <c r="P60" s="87" t="str">
        <f>IF(A60="","",VLOOKUP($A60,temporal!$A$27:$W$387,16,0))</f>
        <v/>
      </c>
      <c r="Q60" s="87" t="str">
        <f>IF(A60="","",VLOOKUP($A60,temporal!$A$27:$W$387,17,0))</f>
        <v/>
      </c>
      <c r="R60" s="87" t="str">
        <f>IF(A60="","",VLOOKUP($A60,temporal!$A$27:$W$387,18,0))</f>
        <v/>
      </c>
      <c r="S60" s="87" t="str">
        <f>IF(A60="","",VLOOKUP($A60,temporal!$A$27:$W$387,19,0))</f>
        <v/>
      </c>
      <c r="T60" s="87" t="str">
        <f>IF(A60="","",VLOOKUP($A60,temporal!$A$27:$W$387,20,0))</f>
        <v/>
      </c>
      <c r="V60" s="87" t="str">
        <f>VLOOKUP($A60,temporal!$A$27:$W$387,22,0)</f>
        <v/>
      </c>
      <c r="W60" s="87" t="str">
        <f>VLOOKUP($A60,temporal!$A$27:$W$387,23,0)</f>
        <v/>
      </c>
      <c r="Y60" s="90"/>
    </row>
    <row r="61" spans="1:25" s="88" customFormat="1" x14ac:dyDescent="0.2">
      <c r="A61" s="91" t="str">
        <f t="shared" si="0"/>
        <v/>
      </c>
      <c r="B61" s="84" t="str">
        <f>VLOOKUP($A61,temporal!$A$27:$W$387,2,0)</f>
        <v/>
      </c>
      <c r="C61" s="84" t="str">
        <f>IF(B61="","",VLOOKUP($A61,temporal!$A$27:$W$387,3,0))</f>
        <v/>
      </c>
      <c r="D61" s="85"/>
      <c r="E61" s="86" t="str">
        <f>IF(B$10="","",VLOOKUP($A61,temporal!$A$27:$W$387,5,0))</f>
        <v/>
      </c>
      <c r="F61" s="86" t="str">
        <f>IF(B$10="","",VLOOKUP($A61,temporal!$A$27:$W$387,6,0))</f>
        <v/>
      </c>
      <c r="G61" s="86" t="str">
        <f>IF(B$11="","",VLOOKUP($A61,temporal!$A$27:$W$387,7,0))</f>
        <v/>
      </c>
      <c r="H61" s="87" t="str">
        <f>IF(A61="","",VLOOKUP($A61,temporal!$A$27:$W$387,8,0))</f>
        <v/>
      </c>
      <c r="I61" s="87" t="str">
        <f>IF(A61="","",VLOOKUP($A61,temporal!$A$27:$W$387,9,0))</f>
        <v/>
      </c>
      <c r="J61" s="87" t="str">
        <f>IF(A61="","",VLOOKUP($A61,temporal!$A$27:$W$387,10,0))</f>
        <v/>
      </c>
      <c r="K61" s="87" t="str">
        <f>IF(A61="","",VLOOKUP($A61,temporal!$A$27:$W$387,11,0))</f>
        <v/>
      </c>
      <c r="L61" s="87" t="str">
        <f>IF(A61="","",VLOOKUP($A61,temporal!$A$27:$W$387,12,0))</f>
        <v/>
      </c>
      <c r="N61" s="89" t="str">
        <f>IF(B$10="","",VLOOKUP($A61,temporal!$A$27:$W$387,14,0))</f>
        <v/>
      </c>
      <c r="O61" s="89" t="str">
        <f>IF(B$10="","",VLOOKUP($A61,temporal!$A$27:$W$387,15,0))</f>
        <v/>
      </c>
      <c r="P61" s="87" t="str">
        <f>IF(A61="","",VLOOKUP($A61,temporal!$A$27:$W$387,16,0))</f>
        <v/>
      </c>
      <c r="Q61" s="87" t="str">
        <f>IF(A61="","",VLOOKUP($A61,temporal!$A$27:$W$387,17,0))</f>
        <v/>
      </c>
      <c r="R61" s="87" t="str">
        <f>IF(A61="","",VLOOKUP($A61,temporal!$A$27:$W$387,18,0))</f>
        <v/>
      </c>
      <c r="S61" s="87" t="str">
        <f>IF(A61="","",VLOOKUP($A61,temporal!$A$27:$W$387,19,0))</f>
        <v/>
      </c>
      <c r="T61" s="87" t="str">
        <f>IF(A61="","",VLOOKUP($A61,temporal!$A$27:$W$387,20,0))</f>
        <v/>
      </c>
      <c r="V61" s="87" t="str">
        <f>VLOOKUP($A61,temporal!$A$27:$W$387,22,0)</f>
        <v/>
      </c>
      <c r="W61" s="87" t="str">
        <f>VLOOKUP($A61,temporal!$A$27:$W$387,23,0)</f>
        <v/>
      </c>
      <c r="Y61" s="90"/>
    </row>
    <row r="62" spans="1:25" s="88" customFormat="1" x14ac:dyDescent="0.2">
      <c r="A62" s="91" t="str">
        <f t="shared" si="0"/>
        <v/>
      </c>
      <c r="B62" s="84" t="str">
        <f>VLOOKUP($A62,temporal!$A$27:$W$387,2,0)</f>
        <v/>
      </c>
      <c r="C62" s="84" t="str">
        <f>IF(B62="","",VLOOKUP($A62,temporal!$A$27:$W$387,3,0))</f>
        <v/>
      </c>
      <c r="D62" s="85"/>
      <c r="E62" s="86" t="str">
        <f>IF(B$10="","",VLOOKUP($A62,temporal!$A$27:$W$387,5,0))</f>
        <v/>
      </c>
      <c r="F62" s="86" t="str">
        <f>IF(B$10="","",VLOOKUP($A62,temporal!$A$27:$W$387,6,0))</f>
        <v/>
      </c>
      <c r="G62" s="86" t="str">
        <f>IF(B$11="","",VLOOKUP($A62,temporal!$A$27:$W$387,7,0))</f>
        <v/>
      </c>
      <c r="H62" s="87" t="str">
        <f>IF(A62="","",VLOOKUP($A62,temporal!$A$27:$W$387,8,0))</f>
        <v/>
      </c>
      <c r="I62" s="87" t="str">
        <f>IF(A62="","",VLOOKUP($A62,temporal!$A$27:$W$387,9,0))</f>
        <v/>
      </c>
      <c r="J62" s="87" t="str">
        <f>IF(A62="","",VLOOKUP($A62,temporal!$A$27:$W$387,10,0))</f>
        <v/>
      </c>
      <c r="K62" s="87" t="str">
        <f>IF(A62="","",VLOOKUP($A62,temporal!$A$27:$W$387,11,0))</f>
        <v/>
      </c>
      <c r="L62" s="87" t="str">
        <f>IF(A62="","",VLOOKUP($A62,temporal!$A$27:$W$387,12,0))</f>
        <v/>
      </c>
      <c r="N62" s="89" t="str">
        <f>IF(B$10="","",VLOOKUP($A62,temporal!$A$27:$W$387,14,0))</f>
        <v/>
      </c>
      <c r="O62" s="89" t="str">
        <f>IF(B$10="","",VLOOKUP($A62,temporal!$A$27:$W$387,15,0))</f>
        <v/>
      </c>
      <c r="P62" s="87" t="str">
        <f>IF(A62="","",VLOOKUP($A62,temporal!$A$27:$W$387,16,0))</f>
        <v/>
      </c>
      <c r="Q62" s="87" t="str">
        <f>IF(A62="","",VLOOKUP($A62,temporal!$A$27:$W$387,17,0))</f>
        <v/>
      </c>
      <c r="R62" s="87" t="str">
        <f>IF(A62="","",VLOOKUP($A62,temporal!$A$27:$W$387,18,0))</f>
        <v/>
      </c>
      <c r="S62" s="87" t="str">
        <f>IF(A62="","",VLOOKUP($A62,temporal!$A$27:$W$387,19,0))</f>
        <v/>
      </c>
      <c r="T62" s="87" t="str">
        <f>IF(A62="","",VLOOKUP($A62,temporal!$A$27:$W$387,20,0))</f>
        <v/>
      </c>
      <c r="V62" s="87" t="str">
        <f>VLOOKUP($A62,temporal!$A$27:$W$387,22,0)</f>
        <v/>
      </c>
      <c r="W62" s="87" t="str">
        <f>VLOOKUP($A62,temporal!$A$27:$W$387,23,0)</f>
        <v/>
      </c>
      <c r="Y62" s="90"/>
    </row>
    <row r="63" spans="1:25" s="88" customFormat="1" x14ac:dyDescent="0.2">
      <c r="A63" s="91" t="str">
        <f t="shared" si="0"/>
        <v/>
      </c>
      <c r="B63" s="84" t="str">
        <f>VLOOKUP($A63,temporal!$A$27:$W$387,2,0)</f>
        <v/>
      </c>
      <c r="C63" s="84" t="str">
        <f>IF(B63="","",VLOOKUP($A63,temporal!$A$27:$W$387,3,0))</f>
        <v/>
      </c>
      <c r="D63" s="85"/>
      <c r="E63" s="86" t="str">
        <f>IF(B$10="","",VLOOKUP($A63,temporal!$A$27:$W$387,5,0))</f>
        <v/>
      </c>
      <c r="F63" s="86" t="str">
        <f>IF(B$10="","",VLOOKUP($A63,temporal!$A$27:$W$387,6,0))</f>
        <v/>
      </c>
      <c r="G63" s="86" t="str">
        <f>IF(B$11="","",VLOOKUP($A63,temporal!$A$27:$W$387,7,0))</f>
        <v/>
      </c>
      <c r="H63" s="87" t="str">
        <f>IF(A63="","",VLOOKUP($A63,temporal!$A$27:$W$387,8,0))</f>
        <v/>
      </c>
      <c r="I63" s="87" t="str">
        <f>IF(A63="","",VLOOKUP($A63,temporal!$A$27:$W$387,9,0))</f>
        <v/>
      </c>
      <c r="J63" s="87" t="str">
        <f>IF(A63="","",VLOOKUP($A63,temporal!$A$27:$W$387,10,0))</f>
        <v/>
      </c>
      <c r="K63" s="87" t="str">
        <f>IF(A63="","",VLOOKUP($A63,temporal!$A$27:$W$387,11,0))</f>
        <v/>
      </c>
      <c r="L63" s="87" t="str">
        <f>IF(A63="","",VLOOKUP($A63,temporal!$A$27:$W$387,12,0))</f>
        <v/>
      </c>
      <c r="N63" s="89" t="str">
        <f>IF(B$10="","",VLOOKUP($A63,temporal!$A$27:$W$387,14,0))</f>
        <v/>
      </c>
      <c r="O63" s="89" t="str">
        <f>IF(B$10="","",VLOOKUP($A63,temporal!$A$27:$W$387,15,0))</f>
        <v/>
      </c>
      <c r="P63" s="87" t="str">
        <f>IF(A63="","",VLOOKUP($A63,temporal!$A$27:$W$387,16,0))</f>
        <v/>
      </c>
      <c r="Q63" s="87" t="str">
        <f>IF(A63="","",VLOOKUP($A63,temporal!$A$27:$W$387,17,0))</f>
        <v/>
      </c>
      <c r="R63" s="87" t="str">
        <f>IF(A63="","",VLOOKUP($A63,temporal!$A$27:$W$387,18,0))</f>
        <v/>
      </c>
      <c r="S63" s="87" t="str">
        <f>IF(A63="","",VLOOKUP($A63,temporal!$A$27:$W$387,19,0))</f>
        <v/>
      </c>
      <c r="T63" s="87" t="str">
        <f>IF(A63="","",VLOOKUP($A63,temporal!$A$27:$W$387,20,0))</f>
        <v/>
      </c>
      <c r="V63" s="87" t="str">
        <f>VLOOKUP($A63,temporal!$A$27:$W$387,22,0)</f>
        <v/>
      </c>
      <c r="W63" s="87" t="str">
        <f>VLOOKUP($A63,temporal!$A$27:$W$387,23,0)</f>
        <v/>
      </c>
      <c r="Y63" s="90"/>
    </row>
    <row r="64" spans="1:25" s="88" customFormat="1" x14ac:dyDescent="0.2">
      <c r="A64" s="91" t="str">
        <f t="shared" si="0"/>
        <v/>
      </c>
      <c r="B64" s="84" t="str">
        <f>VLOOKUP($A64,temporal!$A$27:$W$387,2,0)</f>
        <v/>
      </c>
      <c r="C64" s="84" t="str">
        <f>IF(B64="","",VLOOKUP($A64,temporal!$A$27:$W$387,3,0))</f>
        <v/>
      </c>
      <c r="D64" s="85"/>
      <c r="E64" s="86" t="str">
        <f>IF(B$10="","",VLOOKUP($A64,temporal!$A$27:$W$387,5,0))</f>
        <v/>
      </c>
      <c r="F64" s="86" t="str">
        <f>IF(B$10="","",VLOOKUP($A64,temporal!$A$27:$W$387,6,0))</f>
        <v/>
      </c>
      <c r="G64" s="86" t="str">
        <f>IF(B$11="","",VLOOKUP($A64,temporal!$A$27:$W$387,7,0))</f>
        <v/>
      </c>
      <c r="H64" s="87" t="str">
        <f>IF(A64="","",VLOOKUP($A64,temporal!$A$27:$W$387,8,0))</f>
        <v/>
      </c>
      <c r="I64" s="87" t="str">
        <f>IF(A64="","",VLOOKUP($A64,temporal!$A$27:$W$387,9,0))</f>
        <v/>
      </c>
      <c r="J64" s="87" t="str">
        <f>IF(A64="","",VLOOKUP($A64,temporal!$A$27:$W$387,10,0))</f>
        <v/>
      </c>
      <c r="K64" s="87" t="str">
        <f>IF(A64="","",VLOOKUP($A64,temporal!$A$27:$W$387,11,0))</f>
        <v/>
      </c>
      <c r="L64" s="87" t="str">
        <f>IF(A64="","",VLOOKUP($A64,temporal!$A$27:$W$387,12,0))</f>
        <v/>
      </c>
      <c r="N64" s="89" t="str">
        <f>IF(B$10="","",VLOOKUP($A64,temporal!$A$27:$W$387,14,0))</f>
        <v/>
      </c>
      <c r="O64" s="89" t="str">
        <f>IF(B$10="","",VLOOKUP($A64,temporal!$A$27:$W$387,15,0))</f>
        <v/>
      </c>
      <c r="P64" s="87" t="str">
        <f>IF(A64="","",VLOOKUP($A64,temporal!$A$27:$W$387,16,0))</f>
        <v/>
      </c>
      <c r="Q64" s="87" t="str">
        <f>IF(A64="","",VLOOKUP($A64,temporal!$A$27:$W$387,17,0))</f>
        <v/>
      </c>
      <c r="R64" s="87" t="str">
        <f>IF(A64="","",VLOOKUP($A64,temporal!$A$27:$W$387,18,0))</f>
        <v/>
      </c>
      <c r="S64" s="87" t="str">
        <f>IF(A64="","",VLOOKUP($A64,temporal!$A$27:$W$387,19,0))</f>
        <v/>
      </c>
      <c r="T64" s="87" t="str">
        <f>IF(A64="","",VLOOKUP($A64,temporal!$A$27:$W$387,20,0))</f>
        <v/>
      </c>
      <c r="V64" s="87" t="str">
        <f>VLOOKUP($A64,temporal!$A$27:$W$387,22,0)</f>
        <v/>
      </c>
      <c r="W64" s="87" t="str">
        <f>VLOOKUP($A64,temporal!$A$27:$W$387,23,0)</f>
        <v/>
      </c>
      <c r="Y64" s="90"/>
    </row>
    <row r="65" spans="1:25" s="88" customFormat="1" x14ac:dyDescent="0.2">
      <c r="A65" s="91" t="str">
        <f t="shared" si="0"/>
        <v/>
      </c>
      <c r="B65" s="84" t="str">
        <f>VLOOKUP($A65,temporal!$A$27:$W$387,2,0)</f>
        <v/>
      </c>
      <c r="C65" s="84" t="str">
        <f>IF(B65="","",VLOOKUP($A65,temporal!$A$27:$W$387,3,0))</f>
        <v/>
      </c>
      <c r="D65" s="85"/>
      <c r="E65" s="86" t="str">
        <f>IF(B$10="","",VLOOKUP($A65,temporal!$A$27:$W$387,5,0))</f>
        <v/>
      </c>
      <c r="F65" s="86" t="str">
        <f>IF(B$10="","",VLOOKUP($A65,temporal!$A$27:$W$387,6,0))</f>
        <v/>
      </c>
      <c r="G65" s="86" t="str">
        <f>IF(B$11="","",VLOOKUP($A65,temporal!$A$27:$W$387,7,0))</f>
        <v/>
      </c>
      <c r="H65" s="87" t="str">
        <f>IF(A65="","",VLOOKUP($A65,temporal!$A$27:$W$387,8,0))</f>
        <v/>
      </c>
      <c r="I65" s="87" t="str">
        <f>IF(A65="","",VLOOKUP($A65,temporal!$A$27:$W$387,9,0))</f>
        <v/>
      </c>
      <c r="J65" s="87" t="str">
        <f>IF(A65="","",VLOOKUP($A65,temporal!$A$27:$W$387,10,0))</f>
        <v/>
      </c>
      <c r="K65" s="87" t="str">
        <f>IF(A65="","",VLOOKUP($A65,temporal!$A$27:$W$387,11,0))</f>
        <v/>
      </c>
      <c r="L65" s="87" t="str">
        <f>IF(A65="","",VLOOKUP($A65,temporal!$A$27:$W$387,12,0))</f>
        <v/>
      </c>
      <c r="N65" s="89" t="str">
        <f>IF(B$10="","",VLOOKUP($A65,temporal!$A$27:$W$387,14,0))</f>
        <v/>
      </c>
      <c r="O65" s="89" t="str">
        <f>IF(B$10="","",VLOOKUP($A65,temporal!$A$27:$W$387,15,0))</f>
        <v/>
      </c>
      <c r="P65" s="87" t="str">
        <f>IF(A65="","",VLOOKUP($A65,temporal!$A$27:$W$387,16,0))</f>
        <v/>
      </c>
      <c r="Q65" s="87" t="str">
        <f>IF(A65="","",VLOOKUP($A65,temporal!$A$27:$W$387,17,0))</f>
        <v/>
      </c>
      <c r="R65" s="87" t="str">
        <f>IF(A65="","",VLOOKUP($A65,temporal!$A$27:$W$387,18,0))</f>
        <v/>
      </c>
      <c r="S65" s="87" t="str">
        <f>IF(A65="","",VLOOKUP($A65,temporal!$A$27:$W$387,19,0))</f>
        <v/>
      </c>
      <c r="T65" s="87" t="str">
        <f>IF(A65="","",VLOOKUP($A65,temporal!$A$27:$W$387,20,0))</f>
        <v/>
      </c>
      <c r="V65" s="87" t="str">
        <f>VLOOKUP($A65,temporal!$A$27:$W$387,22,0)</f>
        <v/>
      </c>
      <c r="W65" s="87" t="str">
        <f>VLOOKUP($A65,temporal!$A$27:$W$387,23,0)</f>
        <v/>
      </c>
      <c r="Y65" s="90"/>
    </row>
    <row r="66" spans="1:25" s="88" customFormat="1" x14ac:dyDescent="0.2">
      <c r="A66" s="91" t="str">
        <f t="shared" si="0"/>
        <v/>
      </c>
      <c r="B66" s="84" t="str">
        <f>VLOOKUP($A66,temporal!$A$27:$W$387,2,0)</f>
        <v/>
      </c>
      <c r="C66" s="84" t="str">
        <f>IF(B66="","",VLOOKUP($A66,temporal!$A$27:$W$387,3,0))</f>
        <v/>
      </c>
      <c r="D66" s="85"/>
      <c r="E66" s="86" t="str">
        <f>IF(B$10="","",VLOOKUP($A66,temporal!$A$27:$W$387,5,0))</f>
        <v/>
      </c>
      <c r="F66" s="86" t="str">
        <f>IF(B$10="","",VLOOKUP($A66,temporal!$A$27:$W$387,6,0))</f>
        <v/>
      </c>
      <c r="G66" s="86" t="str">
        <f>IF(B$11="","",VLOOKUP($A66,temporal!$A$27:$W$387,7,0))</f>
        <v/>
      </c>
      <c r="H66" s="87" t="str">
        <f>IF(A66="","",VLOOKUP($A66,temporal!$A$27:$W$387,8,0))</f>
        <v/>
      </c>
      <c r="I66" s="87" t="str">
        <f>IF(A66="","",VLOOKUP($A66,temporal!$A$27:$W$387,9,0))</f>
        <v/>
      </c>
      <c r="J66" s="87" t="str">
        <f>IF(A66="","",VLOOKUP($A66,temporal!$A$27:$W$387,10,0))</f>
        <v/>
      </c>
      <c r="K66" s="87" t="str">
        <f>IF(A66="","",VLOOKUP($A66,temporal!$A$27:$W$387,11,0))</f>
        <v/>
      </c>
      <c r="L66" s="87" t="str">
        <f>IF(A66="","",VLOOKUP($A66,temporal!$A$27:$W$387,12,0))</f>
        <v/>
      </c>
      <c r="N66" s="89" t="str">
        <f>IF(B$10="","",VLOOKUP($A66,temporal!$A$27:$W$387,14,0))</f>
        <v/>
      </c>
      <c r="O66" s="89" t="str">
        <f>IF(B$10="","",VLOOKUP($A66,temporal!$A$27:$W$387,15,0))</f>
        <v/>
      </c>
      <c r="P66" s="87" t="str">
        <f>IF(A66="","",VLOOKUP($A66,temporal!$A$27:$W$387,16,0))</f>
        <v/>
      </c>
      <c r="Q66" s="87" t="str">
        <f>IF(A66="","",VLOOKUP($A66,temporal!$A$27:$W$387,17,0))</f>
        <v/>
      </c>
      <c r="R66" s="87" t="str">
        <f>IF(A66="","",VLOOKUP($A66,temporal!$A$27:$W$387,18,0))</f>
        <v/>
      </c>
      <c r="S66" s="87" t="str">
        <f>IF(A66="","",VLOOKUP($A66,temporal!$A$27:$W$387,19,0))</f>
        <v/>
      </c>
      <c r="T66" s="87" t="str">
        <f>IF(A66="","",VLOOKUP($A66,temporal!$A$27:$W$387,20,0))</f>
        <v/>
      </c>
      <c r="V66" s="87" t="str">
        <f>VLOOKUP($A66,temporal!$A$27:$W$387,22,0)</f>
        <v/>
      </c>
      <c r="W66" s="87" t="str">
        <f>VLOOKUP($A66,temporal!$A$27:$W$387,23,0)</f>
        <v/>
      </c>
      <c r="Y66" s="90"/>
    </row>
    <row r="67" spans="1:25" s="88" customFormat="1" x14ac:dyDescent="0.2">
      <c r="A67" s="91" t="str">
        <f t="shared" si="0"/>
        <v/>
      </c>
      <c r="B67" s="84" t="str">
        <f>VLOOKUP($A67,temporal!$A$27:$W$387,2,0)</f>
        <v/>
      </c>
      <c r="C67" s="84" t="str">
        <f>IF(B67="","",VLOOKUP($A67,temporal!$A$27:$W$387,3,0))</f>
        <v/>
      </c>
      <c r="D67" s="85"/>
      <c r="E67" s="86" t="str">
        <f>IF(B$10="","",VLOOKUP($A67,temporal!$A$27:$W$387,5,0))</f>
        <v/>
      </c>
      <c r="F67" s="86" t="str">
        <f>IF(B$10="","",VLOOKUP($A67,temporal!$A$27:$W$387,6,0))</f>
        <v/>
      </c>
      <c r="G67" s="86" t="str">
        <f>IF(B$11="","",VLOOKUP($A67,temporal!$A$27:$W$387,7,0))</f>
        <v/>
      </c>
      <c r="H67" s="87" t="str">
        <f>IF(A67="","",VLOOKUP($A67,temporal!$A$27:$W$387,8,0))</f>
        <v/>
      </c>
      <c r="I67" s="87" t="str">
        <f>IF(A67="","",VLOOKUP($A67,temporal!$A$27:$W$387,9,0))</f>
        <v/>
      </c>
      <c r="J67" s="87" t="str">
        <f>IF(A67="","",VLOOKUP($A67,temporal!$A$27:$W$387,10,0))</f>
        <v/>
      </c>
      <c r="K67" s="87" t="str">
        <f>IF(A67="","",VLOOKUP($A67,temporal!$A$27:$W$387,11,0))</f>
        <v/>
      </c>
      <c r="L67" s="87" t="str">
        <f>IF(A67="","",VLOOKUP($A67,temporal!$A$27:$W$387,12,0))</f>
        <v/>
      </c>
      <c r="N67" s="89" t="str">
        <f>IF(B$10="","",VLOOKUP($A67,temporal!$A$27:$W$387,14,0))</f>
        <v/>
      </c>
      <c r="O67" s="89" t="str">
        <f>IF(B$10="","",VLOOKUP($A67,temporal!$A$27:$W$387,15,0))</f>
        <v/>
      </c>
      <c r="P67" s="87" t="str">
        <f>IF(A67="","",VLOOKUP($A67,temporal!$A$27:$W$387,16,0))</f>
        <v/>
      </c>
      <c r="Q67" s="87" t="str">
        <f>IF(A67="","",VLOOKUP($A67,temporal!$A$27:$W$387,17,0))</f>
        <v/>
      </c>
      <c r="R67" s="87" t="str">
        <f>IF(A67="","",VLOOKUP($A67,temporal!$A$27:$W$387,18,0))</f>
        <v/>
      </c>
      <c r="S67" s="87" t="str">
        <f>IF(A67="","",VLOOKUP($A67,temporal!$A$27:$W$387,19,0))</f>
        <v/>
      </c>
      <c r="T67" s="87" t="str">
        <f>IF(A67="","",VLOOKUP($A67,temporal!$A$27:$W$387,20,0))</f>
        <v/>
      </c>
      <c r="V67" s="87" t="str">
        <f>VLOOKUP($A67,temporal!$A$27:$W$387,22,0)</f>
        <v/>
      </c>
      <c r="W67" s="87" t="str">
        <f>VLOOKUP($A67,temporal!$A$27:$W$387,23,0)</f>
        <v/>
      </c>
      <c r="Y67" s="90"/>
    </row>
    <row r="68" spans="1:25" s="88" customFormat="1" x14ac:dyDescent="0.2">
      <c r="A68" s="91" t="str">
        <f t="shared" si="0"/>
        <v/>
      </c>
      <c r="B68" s="84" t="str">
        <f>VLOOKUP($A68,temporal!$A$27:$W$387,2,0)</f>
        <v/>
      </c>
      <c r="C68" s="84" t="str">
        <f>IF(B68="","",VLOOKUP($A68,temporal!$A$27:$W$387,3,0))</f>
        <v/>
      </c>
      <c r="D68" s="85"/>
      <c r="E68" s="86" t="str">
        <f>IF(B$10="","",VLOOKUP($A68,temporal!$A$27:$W$387,5,0))</f>
        <v/>
      </c>
      <c r="F68" s="86" t="str">
        <f>IF(B$10="","",VLOOKUP($A68,temporal!$A$27:$W$387,6,0))</f>
        <v/>
      </c>
      <c r="G68" s="86" t="str">
        <f>IF(B$11="","",VLOOKUP($A68,temporal!$A$27:$W$387,7,0))</f>
        <v/>
      </c>
      <c r="H68" s="87" t="str">
        <f>IF(A68="","",VLOOKUP($A68,temporal!$A$27:$W$387,8,0))</f>
        <v/>
      </c>
      <c r="I68" s="87" t="str">
        <f>IF(A68="","",VLOOKUP($A68,temporal!$A$27:$W$387,9,0))</f>
        <v/>
      </c>
      <c r="J68" s="87" t="str">
        <f>IF(A68="","",VLOOKUP($A68,temporal!$A$27:$W$387,10,0))</f>
        <v/>
      </c>
      <c r="K68" s="87" t="str">
        <f>IF(A68="","",VLOOKUP($A68,temporal!$A$27:$W$387,11,0))</f>
        <v/>
      </c>
      <c r="L68" s="87" t="str">
        <f>IF(A68="","",VLOOKUP($A68,temporal!$A$27:$W$387,12,0))</f>
        <v/>
      </c>
      <c r="N68" s="89" t="str">
        <f>IF(B$10="","",VLOOKUP($A68,temporal!$A$27:$W$387,14,0))</f>
        <v/>
      </c>
      <c r="O68" s="89" t="str">
        <f>IF(B$10="","",VLOOKUP($A68,temporal!$A$27:$W$387,15,0))</f>
        <v/>
      </c>
      <c r="P68" s="87" t="str">
        <f>IF(A68="","",VLOOKUP($A68,temporal!$A$27:$W$387,16,0))</f>
        <v/>
      </c>
      <c r="Q68" s="87" t="str">
        <f>IF(A68="","",VLOOKUP($A68,temporal!$A$27:$W$387,17,0))</f>
        <v/>
      </c>
      <c r="R68" s="87" t="str">
        <f>IF(A68="","",VLOOKUP($A68,temporal!$A$27:$W$387,18,0))</f>
        <v/>
      </c>
      <c r="S68" s="87" t="str">
        <f>IF(A68="","",VLOOKUP($A68,temporal!$A$27:$W$387,19,0))</f>
        <v/>
      </c>
      <c r="T68" s="87" t="str">
        <f>IF(A68="","",VLOOKUP($A68,temporal!$A$27:$W$387,20,0))</f>
        <v/>
      </c>
      <c r="V68" s="87" t="str">
        <f>VLOOKUP($A68,temporal!$A$27:$W$387,22,0)</f>
        <v/>
      </c>
      <c r="W68" s="87" t="str">
        <f>VLOOKUP($A68,temporal!$A$27:$W$387,23,0)</f>
        <v/>
      </c>
      <c r="Y68" s="90"/>
    </row>
    <row r="69" spans="1:25" s="88" customFormat="1" x14ac:dyDescent="0.2">
      <c r="A69" s="91" t="str">
        <f t="shared" si="0"/>
        <v/>
      </c>
      <c r="B69" s="84" t="str">
        <f>VLOOKUP($A69,temporal!$A$27:$W$387,2,0)</f>
        <v/>
      </c>
      <c r="C69" s="84" t="str">
        <f>IF(B69="","",VLOOKUP($A69,temporal!$A$27:$W$387,3,0))</f>
        <v/>
      </c>
      <c r="D69" s="85"/>
      <c r="E69" s="86" t="str">
        <f>IF(B$10="","",VLOOKUP($A69,temporal!$A$27:$W$387,5,0))</f>
        <v/>
      </c>
      <c r="F69" s="86" t="str">
        <f>IF(B$10="","",VLOOKUP($A69,temporal!$A$27:$W$387,6,0))</f>
        <v/>
      </c>
      <c r="G69" s="86" t="str">
        <f>IF(B$11="","",VLOOKUP($A69,temporal!$A$27:$W$387,7,0))</f>
        <v/>
      </c>
      <c r="H69" s="87" t="str">
        <f>IF(A69="","",VLOOKUP($A69,temporal!$A$27:$W$387,8,0))</f>
        <v/>
      </c>
      <c r="I69" s="87" t="str">
        <f>IF(A69="","",VLOOKUP($A69,temporal!$A$27:$W$387,9,0))</f>
        <v/>
      </c>
      <c r="J69" s="87" t="str">
        <f>IF(A69="","",VLOOKUP($A69,temporal!$A$27:$W$387,10,0))</f>
        <v/>
      </c>
      <c r="K69" s="87" t="str">
        <f>IF(A69="","",VLOOKUP($A69,temporal!$A$27:$W$387,11,0))</f>
        <v/>
      </c>
      <c r="L69" s="87" t="str">
        <f>IF(A69="","",VLOOKUP($A69,temporal!$A$27:$W$387,12,0))</f>
        <v/>
      </c>
      <c r="N69" s="89" t="str">
        <f>IF(B$10="","",VLOOKUP($A69,temporal!$A$27:$W$387,14,0))</f>
        <v/>
      </c>
      <c r="O69" s="89" t="str">
        <f>IF(B$10="","",VLOOKUP($A69,temporal!$A$27:$W$387,15,0))</f>
        <v/>
      </c>
      <c r="P69" s="87" t="str">
        <f>IF(A69="","",VLOOKUP($A69,temporal!$A$27:$W$387,16,0))</f>
        <v/>
      </c>
      <c r="Q69" s="87" t="str">
        <f>IF(A69="","",VLOOKUP($A69,temporal!$A$27:$W$387,17,0))</f>
        <v/>
      </c>
      <c r="R69" s="87" t="str">
        <f>IF(A69="","",VLOOKUP($A69,temporal!$A$27:$W$387,18,0))</f>
        <v/>
      </c>
      <c r="S69" s="87" t="str">
        <f>IF(A69="","",VLOOKUP($A69,temporal!$A$27:$W$387,19,0))</f>
        <v/>
      </c>
      <c r="T69" s="87" t="str">
        <f>IF(A69="","",VLOOKUP($A69,temporal!$A$27:$W$387,20,0))</f>
        <v/>
      </c>
      <c r="V69" s="87" t="str">
        <f>VLOOKUP($A69,temporal!$A$27:$W$387,22,0)</f>
        <v/>
      </c>
      <c r="W69" s="87" t="str">
        <f>VLOOKUP($A69,temporal!$A$27:$W$387,23,0)</f>
        <v/>
      </c>
      <c r="Y69" s="90"/>
    </row>
    <row r="70" spans="1:25" s="88" customFormat="1" x14ac:dyDescent="0.2">
      <c r="A70" s="91" t="str">
        <f t="shared" si="0"/>
        <v/>
      </c>
      <c r="B70" s="84" t="str">
        <f>VLOOKUP($A70,temporal!$A$27:$W$387,2,0)</f>
        <v/>
      </c>
      <c r="C70" s="84" t="str">
        <f>IF(B70="","",VLOOKUP($A70,temporal!$A$27:$W$387,3,0))</f>
        <v/>
      </c>
      <c r="D70" s="85"/>
      <c r="E70" s="86" t="str">
        <f>IF(B$10="","",VLOOKUP($A70,temporal!$A$27:$W$387,5,0))</f>
        <v/>
      </c>
      <c r="F70" s="86" t="str">
        <f>IF(B$10="","",VLOOKUP($A70,temporal!$A$27:$W$387,6,0))</f>
        <v/>
      </c>
      <c r="G70" s="86" t="str">
        <f>IF(B$11="","",VLOOKUP($A70,temporal!$A$27:$W$387,7,0))</f>
        <v/>
      </c>
      <c r="H70" s="87" t="str">
        <f>IF(A70="","",VLOOKUP($A70,temporal!$A$27:$W$387,8,0))</f>
        <v/>
      </c>
      <c r="I70" s="87" t="str">
        <f>IF(A70="","",VLOOKUP($A70,temporal!$A$27:$W$387,9,0))</f>
        <v/>
      </c>
      <c r="J70" s="87" t="str">
        <f>IF(A70="","",VLOOKUP($A70,temporal!$A$27:$W$387,10,0))</f>
        <v/>
      </c>
      <c r="K70" s="87" t="str">
        <f>IF(A70="","",VLOOKUP($A70,temporal!$A$27:$W$387,11,0))</f>
        <v/>
      </c>
      <c r="L70" s="87" t="str">
        <f>IF(A70="","",VLOOKUP($A70,temporal!$A$27:$W$387,12,0))</f>
        <v/>
      </c>
      <c r="N70" s="89" t="str">
        <f>IF(B$10="","",VLOOKUP($A70,temporal!$A$27:$W$387,14,0))</f>
        <v/>
      </c>
      <c r="O70" s="89" t="str">
        <f>IF(B$10="","",VLOOKUP($A70,temporal!$A$27:$W$387,15,0))</f>
        <v/>
      </c>
      <c r="P70" s="87" t="str">
        <f>IF(A70="","",VLOOKUP($A70,temporal!$A$27:$W$387,16,0))</f>
        <v/>
      </c>
      <c r="Q70" s="87" t="str">
        <f>IF(A70="","",VLOOKUP($A70,temporal!$A$27:$W$387,17,0))</f>
        <v/>
      </c>
      <c r="R70" s="87" t="str">
        <f>IF(A70="","",VLOOKUP($A70,temporal!$A$27:$W$387,18,0))</f>
        <v/>
      </c>
      <c r="S70" s="87" t="str">
        <f>IF(A70="","",VLOOKUP($A70,temporal!$A$27:$W$387,19,0))</f>
        <v/>
      </c>
      <c r="T70" s="87" t="str">
        <f>IF(A70="","",VLOOKUP($A70,temporal!$A$27:$W$387,20,0))</f>
        <v/>
      </c>
      <c r="V70" s="87" t="str">
        <f>VLOOKUP($A70,temporal!$A$27:$W$387,22,0)</f>
        <v/>
      </c>
      <c r="W70" s="87" t="str">
        <f>VLOOKUP($A70,temporal!$A$27:$W$387,23,0)</f>
        <v/>
      </c>
      <c r="Y70" s="90"/>
    </row>
    <row r="71" spans="1:25" s="88" customFormat="1" x14ac:dyDescent="0.2">
      <c r="A71" s="91" t="str">
        <f t="shared" si="0"/>
        <v/>
      </c>
      <c r="B71" s="84" t="str">
        <f>VLOOKUP($A71,temporal!$A$27:$W$387,2,0)</f>
        <v/>
      </c>
      <c r="C71" s="84" t="str">
        <f>IF(B71="","",VLOOKUP($A71,temporal!$A$27:$W$387,3,0))</f>
        <v/>
      </c>
      <c r="D71" s="85"/>
      <c r="E71" s="86" t="str">
        <f>IF(B$10="","",VLOOKUP($A71,temporal!$A$27:$W$387,5,0))</f>
        <v/>
      </c>
      <c r="F71" s="86" t="str">
        <f>IF(B$10="","",VLOOKUP($A71,temporal!$A$27:$W$387,6,0))</f>
        <v/>
      </c>
      <c r="G71" s="86" t="str">
        <f>IF(B$11="","",VLOOKUP($A71,temporal!$A$27:$W$387,7,0))</f>
        <v/>
      </c>
      <c r="H71" s="87" t="str">
        <f>IF(A71="","",VLOOKUP($A71,temporal!$A$27:$W$387,8,0))</f>
        <v/>
      </c>
      <c r="I71" s="87" t="str">
        <f>IF(A71="","",VLOOKUP($A71,temporal!$A$27:$W$387,9,0))</f>
        <v/>
      </c>
      <c r="J71" s="87" t="str">
        <f>IF(A71="","",VLOOKUP($A71,temporal!$A$27:$W$387,10,0))</f>
        <v/>
      </c>
      <c r="K71" s="87" t="str">
        <f>IF(A71="","",VLOOKUP($A71,temporal!$A$27:$W$387,11,0))</f>
        <v/>
      </c>
      <c r="L71" s="87" t="str">
        <f>IF(A71="","",VLOOKUP($A71,temporal!$A$27:$W$387,12,0))</f>
        <v/>
      </c>
      <c r="N71" s="89" t="str">
        <f>IF(B$10="","",VLOOKUP($A71,temporal!$A$27:$W$387,14,0))</f>
        <v/>
      </c>
      <c r="O71" s="89" t="str">
        <f>IF(B$10="","",VLOOKUP($A71,temporal!$A$27:$W$387,15,0))</f>
        <v/>
      </c>
      <c r="P71" s="87" t="str">
        <f>IF(A71="","",VLOOKUP($A71,temporal!$A$27:$W$387,16,0))</f>
        <v/>
      </c>
      <c r="Q71" s="87" t="str">
        <f>IF(A71="","",VLOOKUP($A71,temporal!$A$27:$W$387,17,0))</f>
        <v/>
      </c>
      <c r="R71" s="87" t="str">
        <f>IF(A71="","",VLOOKUP($A71,temporal!$A$27:$W$387,18,0))</f>
        <v/>
      </c>
      <c r="S71" s="87" t="str">
        <f>IF(A71="","",VLOOKUP($A71,temporal!$A$27:$W$387,19,0))</f>
        <v/>
      </c>
      <c r="T71" s="87" t="str">
        <f>IF(A71="","",VLOOKUP($A71,temporal!$A$27:$W$387,20,0))</f>
        <v/>
      </c>
      <c r="V71" s="87" t="str">
        <f>VLOOKUP($A71,temporal!$A$27:$W$387,22,0)</f>
        <v/>
      </c>
      <c r="W71" s="87" t="str">
        <f>VLOOKUP($A71,temporal!$A$27:$W$387,23,0)</f>
        <v/>
      </c>
      <c r="Y71" s="90"/>
    </row>
    <row r="72" spans="1:25" s="88" customFormat="1" x14ac:dyDescent="0.2">
      <c r="A72" s="91" t="str">
        <f t="shared" si="0"/>
        <v/>
      </c>
      <c r="B72" s="84" t="str">
        <f>VLOOKUP($A72,temporal!$A$27:$W$387,2,0)</f>
        <v/>
      </c>
      <c r="C72" s="84" t="str">
        <f>IF(B72="","",VLOOKUP($A72,temporal!$A$27:$W$387,3,0))</f>
        <v/>
      </c>
      <c r="D72" s="85"/>
      <c r="E72" s="86" t="str">
        <f>IF(B$10="","",VLOOKUP($A72,temporal!$A$27:$W$387,5,0))</f>
        <v/>
      </c>
      <c r="F72" s="86" t="str">
        <f>IF(B$10="","",VLOOKUP($A72,temporal!$A$27:$W$387,6,0))</f>
        <v/>
      </c>
      <c r="G72" s="86" t="str">
        <f>IF(B$11="","",VLOOKUP($A72,temporal!$A$27:$W$387,7,0))</f>
        <v/>
      </c>
      <c r="H72" s="87" t="str">
        <f>IF(A72="","",VLOOKUP($A72,temporal!$A$27:$W$387,8,0))</f>
        <v/>
      </c>
      <c r="I72" s="87" t="str">
        <f>IF(A72="","",VLOOKUP($A72,temporal!$A$27:$W$387,9,0))</f>
        <v/>
      </c>
      <c r="J72" s="87" t="str">
        <f>IF(A72="","",VLOOKUP($A72,temporal!$A$27:$W$387,10,0))</f>
        <v/>
      </c>
      <c r="K72" s="87" t="str">
        <f>IF(A72="","",VLOOKUP($A72,temporal!$A$27:$W$387,11,0))</f>
        <v/>
      </c>
      <c r="L72" s="87" t="str">
        <f>IF(A72="","",VLOOKUP($A72,temporal!$A$27:$W$387,12,0))</f>
        <v/>
      </c>
      <c r="N72" s="89" t="str">
        <f>IF(B$10="","",VLOOKUP($A72,temporal!$A$27:$W$387,14,0))</f>
        <v/>
      </c>
      <c r="O72" s="89" t="str">
        <f>IF(B$10="","",VLOOKUP($A72,temporal!$A$27:$W$387,15,0))</f>
        <v/>
      </c>
      <c r="P72" s="87" t="str">
        <f>IF(A72="","",VLOOKUP($A72,temporal!$A$27:$W$387,16,0))</f>
        <v/>
      </c>
      <c r="Q72" s="87" t="str">
        <f>IF(A72="","",VLOOKUP($A72,temporal!$A$27:$W$387,17,0))</f>
        <v/>
      </c>
      <c r="R72" s="87" t="str">
        <f>IF(A72="","",VLOOKUP($A72,temporal!$A$27:$W$387,18,0))</f>
        <v/>
      </c>
      <c r="S72" s="87" t="str">
        <f>IF(A72="","",VLOOKUP($A72,temporal!$A$27:$W$387,19,0))</f>
        <v/>
      </c>
      <c r="T72" s="87" t="str">
        <f>IF(A72="","",VLOOKUP($A72,temporal!$A$27:$W$387,20,0))</f>
        <v/>
      </c>
      <c r="V72" s="87" t="str">
        <f>VLOOKUP($A72,temporal!$A$27:$W$387,22,0)</f>
        <v/>
      </c>
      <c r="W72" s="87" t="str">
        <f>VLOOKUP($A72,temporal!$A$27:$W$387,23,0)</f>
        <v/>
      </c>
      <c r="Y72" s="90"/>
    </row>
    <row r="73" spans="1:25" s="88" customFormat="1" x14ac:dyDescent="0.2">
      <c r="A73" s="91" t="str">
        <f t="shared" si="0"/>
        <v/>
      </c>
      <c r="B73" s="84" t="str">
        <f>VLOOKUP($A73,temporal!$A$27:$W$387,2,0)</f>
        <v/>
      </c>
      <c r="C73" s="84" t="str">
        <f>IF(B73="","",VLOOKUP($A73,temporal!$A$27:$W$387,3,0))</f>
        <v/>
      </c>
      <c r="D73" s="85"/>
      <c r="E73" s="86" t="str">
        <f>IF(B$10="","",VLOOKUP($A73,temporal!$A$27:$W$387,5,0))</f>
        <v/>
      </c>
      <c r="F73" s="86" t="str">
        <f>IF(B$10="","",VLOOKUP($A73,temporal!$A$27:$W$387,6,0))</f>
        <v/>
      </c>
      <c r="G73" s="86" t="str">
        <f>IF(B$11="","",VLOOKUP($A73,temporal!$A$27:$W$387,7,0))</f>
        <v/>
      </c>
      <c r="H73" s="87" t="str">
        <f>IF(A73="","",VLOOKUP($A73,temporal!$A$27:$W$387,8,0))</f>
        <v/>
      </c>
      <c r="I73" s="87" t="str">
        <f>IF(A73="","",VLOOKUP($A73,temporal!$A$27:$W$387,9,0))</f>
        <v/>
      </c>
      <c r="J73" s="87" t="str">
        <f>IF(A73="","",VLOOKUP($A73,temporal!$A$27:$W$387,10,0))</f>
        <v/>
      </c>
      <c r="K73" s="87" t="str">
        <f>IF(A73="","",VLOOKUP($A73,temporal!$A$27:$W$387,11,0))</f>
        <v/>
      </c>
      <c r="L73" s="87" t="str">
        <f>IF(A73="","",VLOOKUP($A73,temporal!$A$27:$W$387,12,0))</f>
        <v/>
      </c>
      <c r="N73" s="89" t="str">
        <f>IF(B$10="","",VLOOKUP($A73,temporal!$A$27:$W$387,14,0))</f>
        <v/>
      </c>
      <c r="O73" s="89" t="str">
        <f>IF(B$10="","",VLOOKUP($A73,temporal!$A$27:$W$387,15,0))</f>
        <v/>
      </c>
      <c r="P73" s="87" t="str">
        <f>IF(A73="","",VLOOKUP($A73,temporal!$A$27:$W$387,16,0))</f>
        <v/>
      </c>
      <c r="Q73" s="87" t="str">
        <f>IF(A73="","",VLOOKUP($A73,temporal!$A$27:$W$387,17,0))</f>
        <v/>
      </c>
      <c r="R73" s="87" t="str">
        <f>IF(A73="","",VLOOKUP($A73,temporal!$A$27:$W$387,18,0))</f>
        <v/>
      </c>
      <c r="S73" s="87" t="str">
        <f>IF(A73="","",VLOOKUP($A73,temporal!$A$27:$W$387,19,0))</f>
        <v/>
      </c>
      <c r="T73" s="87" t="str">
        <f>IF(A73="","",VLOOKUP($A73,temporal!$A$27:$W$387,20,0))</f>
        <v/>
      </c>
      <c r="V73" s="87" t="str">
        <f>VLOOKUP($A73,temporal!$A$27:$W$387,22,0)</f>
        <v/>
      </c>
      <c r="W73" s="87" t="str">
        <f>VLOOKUP($A73,temporal!$A$27:$W$387,23,0)</f>
        <v/>
      </c>
      <c r="Y73" s="90"/>
    </row>
    <row r="74" spans="1:25" s="88" customFormat="1" x14ac:dyDescent="0.2">
      <c r="A74" s="91" t="str">
        <f t="shared" si="0"/>
        <v/>
      </c>
      <c r="B74" s="84" t="str">
        <f>VLOOKUP($A74,temporal!$A$27:$W$387,2,0)</f>
        <v/>
      </c>
      <c r="C74" s="84" t="str">
        <f>IF(B74="","",VLOOKUP($A74,temporal!$A$27:$W$387,3,0))</f>
        <v/>
      </c>
      <c r="D74" s="85"/>
      <c r="E74" s="86" t="str">
        <f>IF(B$10="","",VLOOKUP($A74,temporal!$A$27:$W$387,5,0))</f>
        <v/>
      </c>
      <c r="F74" s="86" t="str">
        <f>IF(B$10="","",VLOOKUP($A74,temporal!$A$27:$W$387,6,0))</f>
        <v/>
      </c>
      <c r="G74" s="86" t="str">
        <f>IF(B$11="","",VLOOKUP($A74,temporal!$A$27:$W$387,7,0))</f>
        <v/>
      </c>
      <c r="H74" s="87" t="str">
        <f>IF(A74="","",VLOOKUP($A74,temporal!$A$27:$W$387,8,0))</f>
        <v/>
      </c>
      <c r="I74" s="87" t="str">
        <f>IF(A74="","",VLOOKUP($A74,temporal!$A$27:$W$387,9,0))</f>
        <v/>
      </c>
      <c r="J74" s="87" t="str">
        <f>IF(A74="","",VLOOKUP($A74,temporal!$A$27:$W$387,10,0))</f>
        <v/>
      </c>
      <c r="K74" s="87" t="str">
        <f>IF(A74="","",VLOOKUP($A74,temporal!$A$27:$W$387,11,0))</f>
        <v/>
      </c>
      <c r="L74" s="87" t="str">
        <f>IF(A74="","",VLOOKUP($A74,temporal!$A$27:$W$387,12,0))</f>
        <v/>
      </c>
      <c r="N74" s="89" t="str">
        <f>IF(B$10="","",VLOOKUP($A74,temporal!$A$27:$W$387,14,0))</f>
        <v/>
      </c>
      <c r="O74" s="89" t="str">
        <f>IF(B$10="","",VLOOKUP($A74,temporal!$A$27:$W$387,15,0))</f>
        <v/>
      </c>
      <c r="P74" s="87" t="str">
        <f>IF(A74="","",VLOOKUP($A74,temporal!$A$27:$W$387,16,0))</f>
        <v/>
      </c>
      <c r="Q74" s="87" t="str">
        <f>IF(A74="","",VLOOKUP($A74,temporal!$A$27:$W$387,17,0))</f>
        <v/>
      </c>
      <c r="R74" s="87" t="str">
        <f>IF(A74="","",VLOOKUP($A74,temporal!$A$27:$W$387,18,0))</f>
        <v/>
      </c>
      <c r="S74" s="87" t="str">
        <f>IF(A74="","",VLOOKUP($A74,temporal!$A$27:$W$387,19,0))</f>
        <v/>
      </c>
      <c r="T74" s="87" t="str">
        <f>IF(A74="","",VLOOKUP($A74,temporal!$A$27:$W$387,20,0))</f>
        <v/>
      </c>
      <c r="V74" s="87" t="str">
        <f>VLOOKUP($A74,temporal!$A$27:$W$387,22,0)</f>
        <v/>
      </c>
      <c r="W74" s="87" t="str">
        <f>VLOOKUP($A74,temporal!$A$27:$W$387,23,0)</f>
        <v/>
      </c>
      <c r="Y74" s="90"/>
    </row>
    <row r="75" spans="1:25" s="88" customFormat="1" x14ac:dyDescent="0.2">
      <c r="A75" s="91" t="str">
        <f t="shared" si="0"/>
        <v/>
      </c>
      <c r="B75" s="84" t="str">
        <f>VLOOKUP($A75,temporal!$A$27:$W$387,2,0)</f>
        <v/>
      </c>
      <c r="C75" s="84" t="str">
        <f>IF(B75="","",VLOOKUP($A75,temporal!$A$27:$W$387,3,0))</f>
        <v/>
      </c>
      <c r="D75" s="85"/>
      <c r="E75" s="86" t="str">
        <f>IF(B$10="","",VLOOKUP($A75,temporal!$A$27:$W$387,5,0))</f>
        <v/>
      </c>
      <c r="F75" s="86" t="str">
        <f>IF(B$10="","",VLOOKUP($A75,temporal!$A$27:$W$387,6,0))</f>
        <v/>
      </c>
      <c r="G75" s="86" t="str">
        <f>IF(B$11="","",VLOOKUP($A75,temporal!$A$27:$W$387,7,0))</f>
        <v/>
      </c>
      <c r="H75" s="87" t="str">
        <f>IF(A75="","",VLOOKUP($A75,temporal!$A$27:$W$387,8,0))</f>
        <v/>
      </c>
      <c r="I75" s="87" t="str">
        <f>IF(A75="","",VLOOKUP($A75,temporal!$A$27:$W$387,9,0))</f>
        <v/>
      </c>
      <c r="J75" s="87" t="str">
        <f>IF(A75="","",VLOOKUP($A75,temporal!$A$27:$W$387,10,0))</f>
        <v/>
      </c>
      <c r="K75" s="87" t="str">
        <f>IF(A75="","",VLOOKUP($A75,temporal!$A$27:$W$387,11,0))</f>
        <v/>
      </c>
      <c r="L75" s="87" t="str">
        <f>IF(A75="","",VLOOKUP($A75,temporal!$A$27:$W$387,12,0))</f>
        <v/>
      </c>
      <c r="N75" s="89" t="str">
        <f>IF(B$10="","",VLOOKUP($A75,temporal!$A$27:$W$387,14,0))</f>
        <v/>
      </c>
      <c r="O75" s="89" t="str">
        <f>IF(B$10="","",VLOOKUP($A75,temporal!$A$27:$W$387,15,0))</f>
        <v/>
      </c>
      <c r="P75" s="87" t="str">
        <f>IF(A75="","",VLOOKUP($A75,temporal!$A$27:$W$387,16,0))</f>
        <v/>
      </c>
      <c r="Q75" s="87" t="str">
        <f>IF(A75="","",VLOOKUP($A75,temporal!$A$27:$W$387,17,0))</f>
        <v/>
      </c>
      <c r="R75" s="87" t="str">
        <f>IF(A75="","",VLOOKUP($A75,temporal!$A$27:$W$387,18,0))</f>
        <v/>
      </c>
      <c r="S75" s="87" t="str">
        <f>IF(A75="","",VLOOKUP($A75,temporal!$A$27:$W$387,19,0))</f>
        <v/>
      </c>
      <c r="T75" s="87" t="str">
        <f>IF(A75="","",VLOOKUP($A75,temporal!$A$27:$W$387,20,0))</f>
        <v/>
      </c>
      <c r="V75" s="87" t="str">
        <f>VLOOKUP($A75,temporal!$A$27:$W$387,22,0)</f>
        <v/>
      </c>
      <c r="W75" s="87" t="str">
        <f>VLOOKUP($A75,temporal!$A$27:$W$387,23,0)</f>
        <v/>
      </c>
      <c r="Y75" s="90"/>
    </row>
    <row r="76" spans="1:25" s="88" customFormat="1" x14ac:dyDescent="0.2">
      <c r="A76" s="91" t="str">
        <f t="shared" si="0"/>
        <v/>
      </c>
      <c r="B76" s="84" t="str">
        <f>VLOOKUP($A76,temporal!$A$27:$W$387,2,0)</f>
        <v/>
      </c>
      <c r="C76" s="84" t="str">
        <f>IF(B76="","",VLOOKUP($A76,temporal!$A$27:$W$387,3,0))</f>
        <v/>
      </c>
      <c r="D76" s="85"/>
      <c r="E76" s="86" t="str">
        <f>IF(B$10="","",VLOOKUP($A76,temporal!$A$27:$W$387,5,0))</f>
        <v/>
      </c>
      <c r="F76" s="86" t="str">
        <f>IF(B$10="","",VLOOKUP($A76,temporal!$A$27:$W$387,6,0))</f>
        <v/>
      </c>
      <c r="G76" s="86" t="str">
        <f>IF(B$11="","",VLOOKUP($A76,temporal!$A$27:$W$387,7,0))</f>
        <v/>
      </c>
      <c r="H76" s="87" t="str">
        <f>IF(A76="","",VLOOKUP($A76,temporal!$A$27:$W$387,8,0))</f>
        <v/>
      </c>
      <c r="I76" s="87" t="str">
        <f>IF(A76="","",VLOOKUP($A76,temporal!$A$27:$W$387,9,0))</f>
        <v/>
      </c>
      <c r="J76" s="87" t="str">
        <f>IF(A76="","",VLOOKUP($A76,temporal!$A$27:$W$387,10,0))</f>
        <v/>
      </c>
      <c r="K76" s="87" t="str">
        <f>IF(A76="","",VLOOKUP($A76,temporal!$A$27:$W$387,11,0))</f>
        <v/>
      </c>
      <c r="L76" s="87" t="str">
        <f>IF(A76="","",VLOOKUP($A76,temporal!$A$27:$W$387,12,0))</f>
        <v/>
      </c>
      <c r="N76" s="89" t="str">
        <f>IF(B$10="","",VLOOKUP($A76,temporal!$A$27:$W$387,14,0))</f>
        <v/>
      </c>
      <c r="O76" s="89" t="str">
        <f>IF(B$10="","",VLOOKUP($A76,temporal!$A$27:$W$387,15,0))</f>
        <v/>
      </c>
      <c r="P76" s="87" t="str">
        <f>IF(A76="","",VLOOKUP($A76,temporal!$A$27:$W$387,16,0))</f>
        <v/>
      </c>
      <c r="Q76" s="87" t="str">
        <f>IF(A76="","",VLOOKUP($A76,temporal!$A$27:$W$387,17,0))</f>
        <v/>
      </c>
      <c r="R76" s="87" t="str">
        <f>IF(A76="","",VLOOKUP($A76,temporal!$A$27:$W$387,18,0))</f>
        <v/>
      </c>
      <c r="S76" s="87" t="str">
        <f>IF(A76="","",VLOOKUP($A76,temporal!$A$27:$W$387,19,0))</f>
        <v/>
      </c>
      <c r="T76" s="87" t="str">
        <f>IF(A76="","",VLOOKUP($A76,temporal!$A$27:$W$387,20,0))</f>
        <v/>
      </c>
      <c r="V76" s="87" t="str">
        <f>VLOOKUP($A76,temporal!$A$27:$W$387,22,0)</f>
        <v/>
      </c>
      <c r="W76" s="87" t="str">
        <f>VLOOKUP($A76,temporal!$A$27:$W$387,23,0)</f>
        <v/>
      </c>
      <c r="Y76" s="90"/>
    </row>
    <row r="77" spans="1:25" s="88" customFormat="1" x14ac:dyDescent="0.2">
      <c r="A77" s="91" t="str">
        <f t="shared" si="0"/>
        <v/>
      </c>
      <c r="B77" s="84" t="str">
        <f>VLOOKUP($A77,temporal!$A$27:$W$387,2,0)</f>
        <v/>
      </c>
      <c r="C77" s="84" t="str">
        <f>IF(B77="","",VLOOKUP($A77,temporal!$A$27:$W$387,3,0))</f>
        <v/>
      </c>
      <c r="D77" s="85"/>
      <c r="E77" s="86" t="str">
        <f>IF(B$10="","",VLOOKUP($A77,temporal!$A$27:$W$387,5,0))</f>
        <v/>
      </c>
      <c r="F77" s="86" t="str">
        <f>IF(B$10="","",VLOOKUP($A77,temporal!$A$27:$W$387,6,0))</f>
        <v/>
      </c>
      <c r="G77" s="86" t="str">
        <f>IF(B$11="","",VLOOKUP($A77,temporal!$A$27:$W$387,7,0))</f>
        <v/>
      </c>
      <c r="H77" s="87" t="str">
        <f>IF(A77="","",VLOOKUP($A77,temporal!$A$27:$W$387,8,0))</f>
        <v/>
      </c>
      <c r="I77" s="87" t="str">
        <f>IF(A77="","",VLOOKUP($A77,temporal!$A$27:$W$387,9,0))</f>
        <v/>
      </c>
      <c r="J77" s="87" t="str">
        <f>IF(A77="","",VLOOKUP($A77,temporal!$A$27:$W$387,10,0))</f>
        <v/>
      </c>
      <c r="K77" s="87" t="str">
        <f>IF(A77="","",VLOOKUP($A77,temporal!$A$27:$W$387,11,0))</f>
        <v/>
      </c>
      <c r="L77" s="87" t="str">
        <f>IF(A77="","",VLOOKUP($A77,temporal!$A$27:$W$387,12,0))</f>
        <v/>
      </c>
      <c r="N77" s="89" t="str">
        <f>IF(B$10="","",VLOOKUP($A77,temporal!$A$27:$W$387,14,0))</f>
        <v/>
      </c>
      <c r="O77" s="89" t="str">
        <f>IF(B$10="","",VLOOKUP($A77,temporal!$A$27:$W$387,15,0))</f>
        <v/>
      </c>
      <c r="P77" s="87" t="str">
        <f>IF(A77="","",VLOOKUP($A77,temporal!$A$27:$W$387,16,0))</f>
        <v/>
      </c>
      <c r="Q77" s="87" t="str">
        <f>IF(A77="","",VLOOKUP($A77,temporal!$A$27:$W$387,17,0))</f>
        <v/>
      </c>
      <c r="R77" s="87" t="str">
        <f>IF(A77="","",VLOOKUP($A77,temporal!$A$27:$W$387,18,0))</f>
        <v/>
      </c>
      <c r="S77" s="87" t="str">
        <f>IF(A77="","",VLOOKUP($A77,temporal!$A$27:$W$387,19,0))</f>
        <v/>
      </c>
      <c r="T77" s="87" t="str">
        <f>IF(A77="","",VLOOKUP($A77,temporal!$A$27:$W$387,20,0))</f>
        <v/>
      </c>
      <c r="V77" s="87" t="str">
        <f>VLOOKUP($A77,temporal!$A$27:$W$387,22,0)</f>
        <v/>
      </c>
      <c r="W77" s="87" t="str">
        <f>VLOOKUP($A77,temporal!$A$27:$W$387,23,0)</f>
        <v/>
      </c>
      <c r="Y77" s="90"/>
    </row>
    <row r="78" spans="1:25" s="88" customFormat="1" x14ac:dyDescent="0.2">
      <c r="A78" s="91" t="str">
        <f t="shared" si="0"/>
        <v/>
      </c>
      <c r="B78" s="84" t="str">
        <f>VLOOKUP($A78,temporal!$A$27:$W$387,2,0)</f>
        <v/>
      </c>
      <c r="C78" s="84" t="str">
        <f>IF(B78="","",VLOOKUP($A78,temporal!$A$27:$W$387,3,0))</f>
        <v/>
      </c>
      <c r="D78" s="85"/>
      <c r="E78" s="86" t="str">
        <f>IF(B$10="","",VLOOKUP($A78,temporal!$A$27:$W$387,5,0))</f>
        <v/>
      </c>
      <c r="F78" s="86" t="str">
        <f>IF(B$10="","",VLOOKUP($A78,temporal!$A$27:$W$387,6,0))</f>
        <v/>
      </c>
      <c r="G78" s="86" t="str">
        <f>IF(B$11="","",VLOOKUP($A78,temporal!$A$27:$W$387,7,0))</f>
        <v/>
      </c>
      <c r="H78" s="87" t="str">
        <f>IF(A78="","",VLOOKUP($A78,temporal!$A$27:$W$387,8,0))</f>
        <v/>
      </c>
      <c r="I78" s="87" t="str">
        <f>IF(A78="","",VLOOKUP($A78,temporal!$A$27:$W$387,9,0))</f>
        <v/>
      </c>
      <c r="J78" s="87" t="str">
        <f>IF(A78="","",VLOOKUP($A78,temporal!$A$27:$W$387,10,0))</f>
        <v/>
      </c>
      <c r="K78" s="87" t="str">
        <f>IF(A78="","",VLOOKUP($A78,temporal!$A$27:$W$387,11,0))</f>
        <v/>
      </c>
      <c r="L78" s="87" t="str">
        <f>IF(A78="","",VLOOKUP($A78,temporal!$A$27:$W$387,12,0))</f>
        <v/>
      </c>
      <c r="N78" s="89" t="str">
        <f>IF(B$10="","",VLOOKUP($A78,temporal!$A$27:$W$387,14,0))</f>
        <v/>
      </c>
      <c r="O78" s="89" t="str">
        <f>IF(B$10="","",VLOOKUP($A78,temporal!$A$27:$W$387,15,0))</f>
        <v/>
      </c>
      <c r="P78" s="87" t="str">
        <f>IF(A78="","",VLOOKUP($A78,temporal!$A$27:$W$387,16,0))</f>
        <v/>
      </c>
      <c r="Q78" s="87" t="str">
        <f>IF(A78="","",VLOOKUP($A78,temporal!$A$27:$W$387,17,0))</f>
        <v/>
      </c>
      <c r="R78" s="87" t="str">
        <f>IF(A78="","",VLOOKUP($A78,temporal!$A$27:$W$387,18,0))</f>
        <v/>
      </c>
      <c r="S78" s="87" t="str">
        <f>IF(A78="","",VLOOKUP($A78,temporal!$A$27:$W$387,19,0))</f>
        <v/>
      </c>
      <c r="T78" s="87" t="str">
        <f>IF(A78="","",VLOOKUP($A78,temporal!$A$27:$W$387,20,0))</f>
        <v/>
      </c>
      <c r="V78" s="87" t="str">
        <f>VLOOKUP($A78,temporal!$A$27:$W$387,22,0)</f>
        <v/>
      </c>
      <c r="W78" s="87" t="str">
        <f>VLOOKUP($A78,temporal!$A$27:$W$387,23,0)</f>
        <v/>
      </c>
      <c r="Y78" s="90"/>
    </row>
    <row r="79" spans="1:25" s="88" customFormat="1" x14ac:dyDescent="0.2">
      <c r="A79" s="91" t="str">
        <f t="shared" si="0"/>
        <v/>
      </c>
      <c r="B79" s="84" t="str">
        <f>VLOOKUP($A79,temporal!$A$27:$W$387,2,0)</f>
        <v/>
      </c>
      <c r="C79" s="84" t="str">
        <f>IF(B79="","",VLOOKUP($A79,temporal!$A$27:$W$387,3,0))</f>
        <v/>
      </c>
      <c r="D79" s="85"/>
      <c r="E79" s="86" t="str">
        <f>IF(B$10="","",VLOOKUP($A79,temporal!$A$27:$W$387,5,0))</f>
        <v/>
      </c>
      <c r="F79" s="86" t="str">
        <f>IF(B$10="","",VLOOKUP($A79,temporal!$A$27:$W$387,6,0))</f>
        <v/>
      </c>
      <c r="G79" s="86" t="str">
        <f>IF(B$11="","",VLOOKUP($A79,temporal!$A$27:$W$387,7,0))</f>
        <v/>
      </c>
      <c r="H79" s="87" t="str">
        <f>IF(A79="","",VLOOKUP($A79,temporal!$A$27:$W$387,8,0))</f>
        <v/>
      </c>
      <c r="I79" s="87" t="str">
        <f>IF(A79="","",VLOOKUP($A79,temporal!$A$27:$W$387,9,0))</f>
        <v/>
      </c>
      <c r="J79" s="87" t="str">
        <f>IF(A79="","",VLOOKUP($A79,temporal!$A$27:$W$387,10,0))</f>
        <v/>
      </c>
      <c r="K79" s="87" t="str">
        <f>IF(A79="","",VLOOKUP($A79,temporal!$A$27:$W$387,11,0))</f>
        <v/>
      </c>
      <c r="L79" s="87" t="str">
        <f>IF(A79="","",VLOOKUP($A79,temporal!$A$27:$W$387,12,0))</f>
        <v/>
      </c>
      <c r="N79" s="89" t="str">
        <f>IF(B$10="","",VLOOKUP($A79,temporal!$A$27:$W$387,14,0))</f>
        <v/>
      </c>
      <c r="O79" s="89" t="str">
        <f>IF(B$10="","",VLOOKUP($A79,temporal!$A$27:$W$387,15,0))</f>
        <v/>
      </c>
      <c r="P79" s="87" t="str">
        <f>IF(A79="","",VLOOKUP($A79,temporal!$A$27:$W$387,16,0))</f>
        <v/>
      </c>
      <c r="Q79" s="87" t="str">
        <f>IF(A79="","",VLOOKUP($A79,temporal!$A$27:$W$387,17,0))</f>
        <v/>
      </c>
      <c r="R79" s="87" t="str">
        <f>IF(A79="","",VLOOKUP($A79,temporal!$A$27:$W$387,18,0))</f>
        <v/>
      </c>
      <c r="S79" s="87" t="str">
        <f>IF(A79="","",VLOOKUP($A79,temporal!$A$27:$W$387,19,0))</f>
        <v/>
      </c>
      <c r="T79" s="87" t="str">
        <f>IF(A79="","",VLOOKUP($A79,temporal!$A$27:$W$387,20,0))</f>
        <v/>
      </c>
      <c r="V79" s="87" t="str">
        <f>VLOOKUP($A79,temporal!$A$27:$W$387,22,0)</f>
        <v/>
      </c>
      <c r="W79" s="87" t="str">
        <f>VLOOKUP($A79,temporal!$A$27:$W$387,23,0)</f>
        <v/>
      </c>
      <c r="Y79" s="90"/>
    </row>
    <row r="80" spans="1:25" s="88" customFormat="1" x14ac:dyDescent="0.2">
      <c r="A80" s="91" t="str">
        <f t="shared" si="0"/>
        <v/>
      </c>
      <c r="B80" s="84" t="str">
        <f>VLOOKUP($A80,temporal!$A$27:$W$387,2,0)</f>
        <v/>
      </c>
      <c r="C80" s="84" t="str">
        <f>IF(B80="","",VLOOKUP($A80,temporal!$A$27:$W$387,3,0))</f>
        <v/>
      </c>
      <c r="D80" s="85"/>
      <c r="E80" s="86" t="str">
        <f>IF(B$10="","",VLOOKUP($A80,temporal!$A$27:$W$387,5,0))</f>
        <v/>
      </c>
      <c r="F80" s="86" t="str">
        <f>IF(B$10="","",VLOOKUP($A80,temporal!$A$27:$W$387,6,0))</f>
        <v/>
      </c>
      <c r="G80" s="86" t="str">
        <f>IF(B$11="","",VLOOKUP($A80,temporal!$A$27:$W$387,7,0))</f>
        <v/>
      </c>
      <c r="H80" s="87" t="str">
        <f>IF(A80="","",VLOOKUP($A80,temporal!$A$27:$W$387,8,0))</f>
        <v/>
      </c>
      <c r="I80" s="87" t="str">
        <f>IF(A80="","",VLOOKUP($A80,temporal!$A$27:$W$387,9,0))</f>
        <v/>
      </c>
      <c r="J80" s="87" t="str">
        <f>IF(A80="","",VLOOKUP($A80,temporal!$A$27:$W$387,10,0))</f>
        <v/>
      </c>
      <c r="K80" s="87" t="str">
        <f>IF(A80="","",VLOOKUP($A80,temporal!$A$27:$W$387,11,0))</f>
        <v/>
      </c>
      <c r="L80" s="87" t="str">
        <f>IF(A80="","",VLOOKUP($A80,temporal!$A$27:$W$387,12,0))</f>
        <v/>
      </c>
      <c r="N80" s="89" t="str">
        <f>IF(B$10="","",VLOOKUP($A80,temporal!$A$27:$W$387,14,0))</f>
        <v/>
      </c>
      <c r="O80" s="89" t="str">
        <f>IF(B$10="","",VLOOKUP($A80,temporal!$A$27:$W$387,15,0))</f>
        <v/>
      </c>
      <c r="P80" s="87" t="str">
        <f>IF(A80="","",VLOOKUP($A80,temporal!$A$27:$W$387,16,0))</f>
        <v/>
      </c>
      <c r="Q80" s="87" t="str">
        <f>IF(A80="","",VLOOKUP($A80,temporal!$A$27:$W$387,17,0))</f>
        <v/>
      </c>
      <c r="R80" s="87" t="str">
        <f>IF(A80="","",VLOOKUP($A80,temporal!$A$27:$W$387,18,0))</f>
        <v/>
      </c>
      <c r="S80" s="87" t="str">
        <f>IF(A80="","",VLOOKUP($A80,temporal!$A$27:$W$387,19,0))</f>
        <v/>
      </c>
      <c r="T80" s="87" t="str">
        <f>IF(A80="","",VLOOKUP($A80,temporal!$A$27:$W$387,20,0))</f>
        <v/>
      </c>
      <c r="V80" s="87" t="str">
        <f>VLOOKUP($A80,temporal!$A$27:$W$387,22,0)</f>
        <v/>
      </c>
      <c r="W80" s="87" t="str">
        <f>VLOOKUP($A80,temporal!$A$27:$W$387,23,0)</f>
        <v/>
      </c>
      <c r="Y80" s="90"/>
    </row>
    <row r="81" spans="1:25" s="88" customFormat="1" x14ac:dyDescent="0.2">
      <c r="A81" s="91" t="str">
        <f t="shared" si="0"/>
        <v/>
      </c>
      <c r="B81" s="84" t="str">
        <f>VLOOKUP($A81,temporal!$A$27:$W$387,2,0)</f>
        <v/>
      </c>
      <c r="C81" s="84" t="str">
        <f>IF(B81="","",VLOOKUP($A81,temporal!$A$27:$W$387,3,0))</f>
        <v/>
      </c>
      <c r="D81" s="85"/>
      <c r="E81" s="86" t="str">
        <f>IF(B$10="","",VLOOKUP($A81,temporal!$A$27:$W$387,5,0))</f>
        <v/>
      </c>
      <c r="F81" s="86" t="str">
        <f>IF(B$10="","",VLOOKUP($A81,temporal!$A$27:$W$387,6,0))</f>
        <v/>
      </c>
      <c r="G81" s="86" t="str">
        <f>IF(B$11="","",VLOOKUP($A81,temporal!$A$27:$W$387,7,0))</f>
        <v/>
      </c>
      <c r="H81" s="87" t="str">
        <f>IF(A81="","",VLOOKUP($A81,temporal!$A$27:$W$387,8,0))</f>
        <v/>
      </c>
      <c r="I81" s="87" t="str">
        <f>IF(A81="","",VLOOKUP($A81,temporal!$A$27:$W$387,9,0))</f>
        <v/>
      </c>
      <c r="J81" s="87" t="str">
        <f>IF(A81="","",VLOOKUP($A81,temporal!$A$27:$W$387,10,0))</f>
        <v/>
      </c>
      <c r="K81" s="87" t="str">
        <f>IF(A81="","",VLOOKUP($A81,temporal!$A$27:$W$387,11,0))</f>
        <v/>
      </c>
      <c r="L81" s="87" t="str">
        <f>IF(A81="","",VLOOKUP($A81,temporal!$A$27:$W$387,12,0))</f>
        <v/>
      </c>
      <c r="N81" s="89" t="str">
        <f>IF(B$10="","",VLOOKUP($A81,temporal!$A$27:$W$387,14,0))</f>
        <v/>
      </c>
      <c r="O81" s="89" t="str">
        <f>IF(B$10="","",VLOOKUP($A81,temporal!$A$27:$W$387,15,0))</f>
        <v/>
      </c>
      <c r="P81" s="87" t="str">
        <f>IF(A81="","",VLOOKUP($A81,temporal!$A$27:$W$387,16,0))</f>
        <v/>
      </c>
      <c r="Q81" s="87" t="str">
        <f>IF(A81="","",VLOOKUP($A81,temporal!$A$27:$W$387,17,0))</f>
        <v/>
      </c>
      <c r="R81" s="87" t="str">
        <f>IF(A81="","",VLOOKUP($A81,temporal!$A$27:$W$387,18,0))</f>
        <v/>
      </c>
      <c r="S81" s="87" t="str">
        <f>IF(A81="","",VLOOKUP($A81,temporal!$A$27:$W$387,19,0))</f>
        <v/>
      </c>
      <c r="T81" s="87" t="str">
        <f>IF(A81="","",VLOOKUP($A81,temporal!$A$27:$W$387,20,0))</f>
        <v/>
      </c>
      <c r="V81" s="87" t="str">
        <f>VLOOKUP($A81,temporal!$A$27:$W$387,22,0)</f>
        <v/>
      </c>
      <c r="W81" s="87" t="str">
        <f>VLOOKUP($A81,temporal!$A$27:$W$387,23,0)</f>
        <v/>
      </c>
      <c r="Y81" s="90"/>
    </row>
    <row r="82" spans="1:25" s="88" customFormat="1" x14ac:dyDescent="0.2">
      <c r="A82" s="91" t="str">
        <f t="shared" si="0"/>
        <v/>
      </c>
      <c r="B82" s="84" t="str">
        <f>VLOOKUP($A82,temporal!$A$27:$W$387,2,0)</f>
        <v/>
      </c>
      <c r="C82" s="84" t="str">
        <f>IF(B82="","",VLOOKUP($A82,temporal!$A$27:$W$387,3,0))</f>
        <v/>
      </c>
      <c r="D82" s="85"/>
      <c r="E82" s="86" t="str">
        <f>IF(B$10="","",VLOOKUP($A82,temporal!$A$27:$W$387,5,0))</f>
        <v/>
      </c>
      <c r="F82" s="86" t="str">
        <f>IF(B$10="","",VLOOKUP($A82,temporal!$A$27:$W$387,6,0))</f>
        <v/>
      </c>
      <c r="G82" s="86" t="str">
        <f>IF(B$11="","",VLOOKUP($A82,temporal!$A$27:$W$387,7,0))</f>
        <v/>
      </c>
      <c r="H82" s="87" t="str">
        <f>IF(A82="","",VLOOKUP($A82,temporal!$A$27:$W$387,8,0))</f>
        <v/>
      </c>
      <c r="I82" s="87" t="str">
        <f>IF(A82="","",VLOOKUP($A82,temporal!$A$27:$W$387,9,0))</f>
        <v/>
      </c>
      <c r="J82" s="87" t="str">
        <f>IF(A82="","",VLOOKUP($A82,temporal!$A$27:$W$387,10,0))</f>
        <v/>
      </c>
      <c r="K82" s="87" t="str">
        <f>IF(A82="","",VLOOKUP($A82,temporal!$A$27:$W$387,11,0))</f>
        <v/>
      </c>
      <c r="L82" s="87" t="str">
        <f>IF(A82="","",VLOOKUP($A82,temporal!$A$27:$W$387,12,0))</f>
        <v/>
      </c>
      <c r="N82" s="89" t="str">
        <f>IF(B$10="","",VLOOKUP($A82,temporal!$A$27:$W$387,14,0))</f>
        <v/>
      </c>
      <c r="O82" s="89" t="str">
        <f>IF(B$10="","",VLOOKUP($A82,temporal!$A$27:$W$387,15,0))</f>
        <v/>
      </c>
      <c r="P82" s="87" t="str">
        <f>IF(A82="","",VLOOKUP($A82,temporal!$A$27:$W$387,16,0))</f>
        <v/>
      </c>
      <c r="Q82" s="87" t="str">
        <f>IF(A82="","",VLOOKUP($A82,temporal!$A$27:$W$387,17,0))</f>
        <v/>
      </c>
      <c r="R82" s="87" t="str">
        <f>IF(A82="","",VLOOKUP($A82,temporal!$A$27:$W$387,18,0))</f>
        <v/>
      </c>
      <c r="S82" s="87" t="str">
        <f>IF(A82="","",VLOOKUP($A82,temporal!$A$27:$W$387,19,0))</f>
        <v/>
      </c>
      <c r="T82" s="87" t="str">
        <f>IF(A82="","",VLOOKUP($A82,temporal!$A$27:$W$387,20,0))</f>
        <v/>
      </c>
      <c r="V82" s="87" t="str">
        <f>VLOOKUP($A82,temporal!$A$27:$W$387,22,0)</f>
        <v/>
      </c>
      <c r="W82" s="87" t="str">
        <f>VLOOKUP($A82,temporal!$A$27:$W$387,23,0)</f>
        <v/>
      </c>
      <c r="Y82" s="90"/>
    </row>
    <row r="83" spans="1:25" s="88" customFormat="1" x14ac:dyDescent="0.2">
      <c r="A83" s="91" t="str">
        <f t="shared" si="0"/>
        <v/>
      </c>
      <c r="B83" s="84" t="str">
        <f>VLOOKUP($A83,temporal!$A$27:$W$387,2,0)</f>
        <v/>
      </c>
      <c r="C83" s="84" t="str">
        <f>IF(B83="","",VLOOKUP($A83,temporal!$A$27:$W$387,3,0))</f>
        <v/>
      </c>
      <c r="D83" s="85"/>
      <c r="E83" s="86" t="str">
        <f>IF(B$10="","",VLOOKUP($A83,temporal!$A$27:$W$387,5,0))</f>
        <v/>
      </c>
      <c r="F83" s="86" t="str">
        <f>IF(B$10="","",VLOOKUP($A83,temporal!$A$27:$W$387,6,0))</f>
        <v/>
      </c>
      <c r="G83" s="86" t="str">
        <f>IF(B$11="","",VLOOKUP($A83,temporal!$A$27:$W$387,7,0))</f>
        <v/>
      </c>
      <c r="H83" s="87" t="str">
        <f>IF(A83="","",VLOOKUP($A83,temporal!$A$27:$W$387,8,0))</f>
        <v/>
      </c>
      <c r="I83" s="87" t="str">
        <f>IF(A83="","",VLOOKUP($A83,temporal!$A$27:$W$387,9,0))</f>
        <v/>
      </c>
      <c r="J83" s="87" t="str">
        <f>IF(A83="","",VLOOKUP($A83,temporal!$A$27:$W$387,10,0))</f>
        <v/>
      </c>
      <c r="K83" s="87" t="str">
        <f>IF(A83="","",VLOOKUP($A83,temporal!$A$27:$W$387,11,0))</f>
        <v/>
      </c>
      <c r="L83" s="87" t="str">
        <f>IF(A83="","",VLOOKUP($A83,temporal!$A$27:$W$387,12,0))</f>
        <v/>
      </c>
      <c r="N83" s="89" t="str">
        <f>IF(B$10="","",VLOOKUP($A83,temporal!$A$27:$W$387,14,0))</f>
        <v/>
      </c>
      <c r="O83" s="89" t="str">
        <f>IF(B$10="","",VLOOKUP($A83,temporal!$A$27:$W$387,15,0))</f>
        <v/>
      </c>
      <c r="P83" s="87" t="str">
        <f>IF(A83="","",VLOOKUP($A83,temporal!$A$27:$W$387,16,0))</f>
        <v/>
      </c>
      <c r="Q83" s="87" t="str">
        <f>IF(A83="","",VLOOKUP($A83,temporal!$A$27:$W$387,17,0))</f>
        <v/>
      </c>
      <c r="R83" s="87" t="str">
        <f>IF(A83="","",VLOOKUP($A83,temporal!$A$27:$W$387,18,0))</f>
        <v/>
      </c>
      <c r="S83" s="87" t="str">
        <f>IF(A83="","",VLOOKUP($A83,temporal!$A$27:$W$387,19,0))</f>
        <v/>
      </c>
      <c r="T83" s="87" t="str">
        <f>IF(A83="","",VLOOKUP($A83,temporal!$A$27:$W$387,20,0))</f>
        <v/>
      </c>
      <c r="V83" s="87" t="str">
        <f>VLOOKUP($A83,temporal!$A$27:$W$387,22,0)</f>
        <v/>
      </c>
      <c r="W83" s="87" t="str">
        <f>VLOOKUP($A83,temporal!$A$27:$W$387,23,0)</f>
        <v/>
      </c>
      <c r="Y83" s="90"/>
    </row>
    <row r="84" spans="1:25" s="88" customFormat="1" x14ac:dyDescent="0.2">
      <c r="A84" s="91" t="str">
        <f t="shared" si="0"/>
        <v/>
      </c>
      <c r="B84" s="84" t="str">
        <f>VLOOKUP($A84,temporal!$A$27:$W$387,2,0)</f>
        <v/>
      </c>
      <c r="C84" s="84" t="str">
        <f>IF(B84="","",VLOOKUP($A84,temporal!$A$27:$W$387,3,0))</f>
        <v/>
      </c>
      <c r="D84" s="85"/>
      <c r="E84" s="86" t="str">
        <f>IF(B$10="","",VLOOKUP($A84,temporal!$A$27:$W$387,5,0))</f>
        <v/>
      </c>
      <c r="F84" s="86" t="str">
        <f>IF(B$10="","",VLOOKUP($A84,temporal!$A$27:$W$387,6,0))</f>
        <v/>
      </c>
      <c r="G84" s="86" t="str">
        <f>IF(B$11="","",VLOOKUP($A84,temporal!$A$27:$W$387,7,0))</f>
        <v/>
      </c>
      <c r="H84" s="87" t="str">
        <f>IF(A84="","",VLOOKUP($A84,temporal!$A$27:$W$387,8,0))</f>
        <v/>
      </c>
      <c r="I84" s="87" t="str">
        <f>IF(A84="","",VLOOKUP($A84,temporal!$A$27:$W$387,9,0))</f>
        <v/>
      </c>
      <c r="J84" s="87" t="str">
        <f>IF(A84="","",VLOOKUP($A84,temporal!$A$27:$W$387,10,0))</f>
        <v/>
      </c>
      <c r="K84" s="87" t="str">
        <f>IF(A84="","",VLOOKUP($A84,temporal!$A$27:$W$387,11,0))</f>
        <v/>
      </c>
      <c r="L84" s="87" t="str">
        <f>IF(A84="","",VLOOKUP($A84,temporal!$A$27:$W$387,12,0))</f>
        <v/>
      </c>
      <c r="N84" s="89" t="str">
        <f>IF(B$10="","",VLOOKUP($A84,temporal!$A$27:$W$387,14,0))</f>
        <v/>
      </c>
      <c r="O84" s="89" t="str">
        <f>IF(B$10="","",VLOOKUP($A84,temporal!$A$27:$W$387,15,0))</f>
        <v/>
      </c>
      <c r="P84" s="87" t="str">
        <f>IF(A84="","",VLOOKUP($A84,temporal!$A$27:$W$387,16,0))</f>
        <v/>
      </c>
      <c r="Q84" s="87" t="str">
        <f>IF(A84="","",VLOOKUP($A84,temporal!$A$27:$W$387,17,0))</f>
        <v/>
      </c>
      <c r="R84" s="87" t="str">
        <f>IF(A84="","",VLOOKUP($A84,temporal!$A$27:$W$387,18,0))</f>
        <v/>
      </c>
      <c r="S84" s="87" t="str">
        <f>IF(A84="","",VLOOKUP($A84,temporal!$A$27:$W$387,19,0))</f>
        <v/>
      </c>
      <c r="T84" s="87" t="str">
        <f>IF(A84="","",VLOOKUP($A84,temporal!$A$27:$W$387,20,0))</f>
        <v/>
      </c>
      <c r="V84" s="87" t="str">
        <f>VLOOKUP($A84,temporal!$A$27:$W$387,22,0)</f>
        <v/>
      </c>
      <c r="W84" s="87" t="str">
        <f>VLOOKUP($A84,temporal!$A$27:$W$387,23,0)</f>
        <v/>
      </c>
      <c r="Y84" s="90"/>
    </row>
    <row r="85" spans="1:25" s="88" customFormat="1" x14ac:dyDescent="0.2">
      <c r="A85" s="91" t="str">
        <f t="shared" si="0"/>
        <v/>
      </c>
      <c r="B85" s="84" t="str">
        <f>VLOOKUP($A85,temporal!$A$27:$W$387,2,0)</f>
        <v/>
      </c>
      <c r="C85" s="84" t="str">
        <f>IF(B85="","",VLOOKUP($A85,temporal!$A$27:$W$387,3,0))</f>
        <v/>
      </c>
      <c r="D85" s="85"/>
      <c r="E85" s="86" t="str">
        <f>IF(B$10="","",VLOOKUP($A85,temporal!$A$27:$W$387,5,0))</f>
        <v/>
      </c>
      <c r="F85" s="86" t="str">
        <f>IF(B$10="","",VLOOKUP($A85,temporal!$A$27:$W$387,6,0))</f>
        <v/>
      </c>
      <c r="G85" s="86" t="str">
        <f>IF(B$11="","",VLOOKUP($A85,temporal!$A$27:$W$387,7,0))</f>
        <v/>
      </c>
      <c r="H85" s="87" t="str">
        <f>IF(A85="","",VLOOKUP($A85,temporal!$A$27:$W$387,8,0))</f>
        <v/>
      </c>
      <c r="I85" s="87" t="str">
        <f>IF(A85="","",VLOOKUP($A85,temporal!$A$27:$W$387,9,0))</f>
        <v/>
      </c>
      <c r="J85" s="87" t="str">
        <f>IF(A85="","",VLOOKUP($A85,temporal!$A$27:$W$387,10,0))</f>
        <v/>
      </c>
      <c r="K85" s="87" t="str">
        <f>IF(A85="","",VLOOKUP($A85,temporal!$A$27:$W$387,11,0))</f>
        <v/>
      </c>
      <c r="L85" s="87" t="str">
        <f>IF(A85="","",VLOOKUP($A85,temporal!$A$27:$W$387,12,0))</f>
        <v/>
      </c>
      <c r="N85" s="89" t="str">
        <f>IF(B$10="","",VLOOKUP($A85,temporal!$A$27:$W$387,14,0))</f>
        <v/>
      </c>
      <c r="O85" s="89" t="str">
        <f>IF(B$10="","",VLOOKUP($A85,temporal!$A$27:$W$387,15,0))</f>
        <v/>
      </c>
      <c r="P85" s="87" t="str">
        <f>IF(A85="","",VLOOKUP($A85,temporal!$A$27:$W$387,16,0))</f>
        <v/>
      </c>
      <c r="Q85" s="87" t="str">
        <f>IF(A85="","",VLOOKUP($A85,temporal!$A$27:$W$387,17,0))</f>
        <v/>
      </c>
      <c r="R85" s="87" t="str">
        <f>IF(A85="","",VLOOKUP($A85,temporal!$A$27:$W$387,18,0))</f>
        <v/>
      </c>
      <c r="S85" s="87" t="str">
        <f>IF(A85="","",VLOOKUP($A85,temporal!$A$27:$W$387,19,0))</f>
        <v/>
      </c>
      <c r="T85" s="87" t="str">
        <f>IF(A85="","",VLOOKUP($A85,temporal!$A$27:$W$387,20,0))</f>
        <v/>
      </c>
      <c r="V85" s="87" t="str">
        <f>VLOOKUP($A85,temporal!$A$27:$W$387,22,0)</f>
        <v/>
      </c>
      <c r="W85" s="87" t="str">
        <f>VLOOKUP($A85,temporal!$A$27:$W$387,23,0)</f>
        <v/>
      </c>
      <c r="Y85" s="90"/>
    </row>
    <row r="86" spans="1:25" s="88" customFormat="1" x14ac:dyDescent="0.2">
      <c r="A86" s="91" t="str">
        <f t="shared" si="0"/>
        <v/>
      </c>
      <c r="B86" s="84" t="str">
        <f>VLOOKUP($A86,temporal!$A$27:$W$387,2,0)</f>
        <v/>
      </c>
      <c r="C86" s="84" t="str">
        <f>IF(B86="","",VLOOKUP($A86,temporal!$A$27:$W$387,3,0))</f>
        <v/>
      </c>
      <c r="D86" s="85"/>
      <c r="E86" s="86" t="str">
        <f>IF(B$10="","",VLOOKUP($A86,temporal!$A$27:$W$387,5,0))</f>
        <v/>
      </c>
      <c r="F86" s="86" t="str">
        <f>IF(B$10="","",VLOOKUP($A86,temporal!$A$27:$W$387,6,0))</f>
        <v/>
      </c>
      <c r="G86" s="86" t="str">
        <f>IF(B$11="","",VLOOKUP($A86,temporal!$A$27:$W$387,7,0))</f>
        <v/>
      </c>
      <c r="H86" s="87" t="str">
        <f>IF(A86="","",VLOOKUP($A86,temporal!$A$27:$W$387,8,0))</f>
        <v/>
      </c>
      <c r="I86" s="87" t="str">
        <f>IF(A86="","",VLOOKUP($A86,temporal!$A$27:$W$387,9,0))</f>
        <v/>
      </c>
      <c r="J86" s="87" t="str">
        <f>IF(A86="","",VLOOKUP($A86,temporal!$A$27:$W$387,10,0))</f>
        <v/>
      </c>
      <c r="K86" s="87" t="str">
        <f>IF(A86="","",VLOOKUP($A86,temporal!$A$27:$W$387,11,0))</f>
        <v/>
      </c>
      <c r="L86" s="87" t="str">
        <f>IF(A86="","",VLOOKUP($A86,temporal!$A$27:$W$387,12,0))</f>
        <v/>
      </c>
      <c r="N86" s="89" t="str">
        <f>IF(B$10="","",VLOOKUP($A86,temporal!$A$27:$W$387,14,0))</f>
        <v/>
      </c>
      <c r="O86" s="89" t="str">
        <f>IF(B$10="","",VLOOKUP($A86,temporal!$A$27:$W$387,15,0))</f>
        <v/>
      </c>
      <c r="P86" s="87" t="str">
        <f>IF(A86="","",VLOOKUP($A86,temporal!$A$27:$W$387,16,0))</f>
        <v/>
      </c>
      <c r="Q86" s="87" t="str">
        <f>IF(A86="","",VLOOKUP($A86,temporal!$A$27:$W$387,17,0))</f>
        <v/>
      </c>
      <c r="R86" s="87" t="str">
        <f>IF(A86="","",VLOOKUP($A86,temporal!$A$27:$W$387,18,0))</f>
        <v/>
      </c>
      <c r="S86" s="87" t="str">
        <f>IF(A86="","",VLOOKUP($A86,temporal!$A$27:$W$387,19,0))</f>
        <v/>
      </c>
      <c r="T86" s="87" t="str">
        <f>IF(A86="","",VLOOKUP($A86,temporal!$A$27:$W$387,20,0))</f>
        <v/>
      </c>
      <c r="V86" s="87" t="str">
        <f>VLOOKUP($A86,temporal!$A$27:$W$387,22,0)</f>
        <v/>
      </c>
      <c r="W86" s="87" t="str">
        <f>VLOOKUP($A86,temporal!$A$27:$W$387,23,0)</f>
        <v/>
      </c>
      <c r="Y86" s="90"/>
    </row>
    <row r="87" spans="1:25" s="88" customFormat="1" x14ac:dyDescent="0.2">
      <c r="A87" s="91" t="str">
        <f t="shared" si="0"/>
        <v/>
      </c>
      <c r="B87" s="84" t="str">
        <f>VLOOKUP($A87,temporal!$A$27:$W$387,2,0)</f>
        <v/>
      </c>
      <c r="C87" s="84" t="str">
        <f>IF(B87="","",VLOOKUP($A87,temporal!$A$27:$W$387,3,0))</f>
        <v/>
      </c>
      <c r="D87" s="85"/>
      <c r="E87" s="86" t="str">
        <f>IF(B$10="","",VLOOKUP($A87,temporal!$A$27:$W$387,5,0))</f>
        <v/>
      </c>
      <c r="F87" s="86" t="str">
        <f>IF(B$10="","",VLOOKUP($A87,temporal!$A$27:$W$387,6,0))</f>
        <v/>
      </c>
      <c r="G87" s="86" t="str">
        <f>IF(B$11="","",VLOOKUP($A87,temporal!$A$27:$W$387,7,0))</f>
        <v/>
      </c>
      <c r="H87" s="87" t="str">
        <f>IF(A87="","",VLOOKUP($A87,temporal!$A$27:$W$387,8,0))</f>
        <v/>
      </c>
      <c r="I87" s="87" t="str">
        <f>IF(A87="","",VLOOKUP($A87,temporal!$A$27:$W$387,9,0))</f>
        <v/>
      </c>
      <c r="J87" s="87" t="str">
        <f>IF(A87="","",VLOOKUP($A87,temporal!$A$27:$W$387,10,0))</f>
        <v/>
      </c>
      <c r="K87" s="87" t="str">
        <f>IF(A87="","",VLOOKUP($A87,temporal!$A$27:$W$387,11,0))</f>
        <v/>
      </c>
      <c r="L87" s="87" t="str">
        <f>IF(A87="","",VLOOKUP($A87,temporal!$A$27:$W$387,12,0))</f>
        <v/>
      </c>
      <c r="N87" s="89" t="str">
        <f>IF(B$10="","",VLOOKUP($A87,temporal!$A$27:$W$387,14,0))</f>
        <v/>
      </c>
      <c r="O87" s="89" t="str">
        <f>IF(B$10="","",VLOOKUP($A87,temporal!$A$27:$W$387,15,0))</f>
        <v/>
      </c>
      <c r="P87" s="87" t="str">
        <f>IF(A87="","",VLOOKUP($A87,temporal!$A$27:$W$387,16,0))</f>
        <v/>
      </c>
      <c r="Q87" s="87" t="str">
        <f>IF(A87="","",VLOOKUP($A87,temporal!$A$27:$W$387,17,0))</f>
        <v/>
      </c>
      <c r="R87" s="87" t="str">
        <f>IF(A87="","",VLOOKUP($A87,temporal!$A$27:$W$387,18,0))</f>
        <v/>
      </c>
      <c r="S87" s="87" t="str">
        <f>IF(A87="","",VLOOKUP($A87,temporal!$A$27:$W$387,19,0))</f>
        <v/>
      </c>
      <c r="T87" s="87" t="str">
        <f>IF(A87="","",VLOOKUP($A87,temporal!$A$27:$W$387,20,0))</f>
        <v/>
      </c>
      <c r="V87" s="87" t="str">
        <f>VLOOKUP($A87,temporal!$A$27:$W$387,22,0)</f>
        <v/>
      </c>
      <c r="W87" s="87" t="str">
        <f>VLOOKUP($A87,temporal!$A$27:$W$387,23,0)</f>
        <v/>
      </c>
      <c r="Y87" s="90"/>
    </row>
    <row r="88" spans="1:25" s="88" customFormat="1" x14ac:dyDescent="0.2">
      <c r="A88" s="91" t="str">
        <f t="shared" si="0"/>
        <v/>
      </c>
      <c r="B88" s="84" t="str">
        <f>VLOOKUP($A88,temporal!$A$27:$W$387,2,0)</f>
        <v/>
      </c>
      <c r="C88" s="84" t="str">
        <f>IF(B88="","",VLOOKUP($A88,temporal!$A$27:$W$387,3,0))</f>
        <v/>
      </c>
      <c r="D88" s="85"/>
      <c r="E88" s="86" t="str">
        <f>IF(B$10="","",VLOOKUP($A88,temporal!$A$27:$W$387,5,0))</f>
        <v/>
      </c>
      <c r="F88" s="86" t="str">
        <f>IF(B$10="","",VLOOKUP($A88,temporal!$A$27:$W$387,6,0))</f>
        <v/>
      </c>
      <c r="G88" s="86" t="str">
        <f>IF(B$11="","",VLOOKUP($A88,temporal!$A$27:$W$387,7,0))</f>
        <v/>
      </c>
      <c r="H88" s="87" t="str">
        <f>IF(A88="","",VLOOKUP($A88,temporal!$A$27:$W$387,8,0))</f>
        <v/>
      </c>
      <c r="I88" s="87" t="str">
        <f>IF(A88="","",VLOOKUP($A88,temporal!$A$27:$W$387,9,0))</f>
        <v/>
      </c>
      <c r="J88" s="87" t="str">
        <f>IF(A88="","",VLOOKUP($A88,temporal!$A$27:$W$387,10,0))</f>
        <v/>
      </c>
      <c r="K88" s="87" t="str">
        <f>IF(A88="","",VLOOKUP($A88,temporal!$A$27:$W$387,11,0))</f>
        <v/>
      </c>
      <c r="L88" s="87" t="str">
        <f>IF(A88="","",VLOOKUP($A88,temporal!$A$27:$W$387,12,0))</f>
        <v/>
      </c>
      <c r="N88" s="89" t="str">
        <f>IF(B$10="","",VLOOKUP($A88,temporal!$A$27:$W$387,14,0))</f>
        <v/>
      </c>
      <c r="O88" s="89" t="str">
        <f>IF(B$10="","",VLOOKUP($A88,temporal!$A$27:$W$387,15,0))</f>
        <v/>
      </c>
      <c r="P88" s="87" t="str">
        <f>IF(A88="","",VLOOKUP($A88,temporal!$A$27:$W$387,16,0))</f>
        <v/>
      </c>
      <c r="Q88" s="87" t="str">
        <f>IF(A88="","",VLOOKUP($A88,temporal!$A$27:$W$387,17,0))</f>
        <v/>
      </c>
      <c r="R88" s="87" t="str">
        <f>IF(A88="","",VLOOKUP($A88,temporal!$A$27:$W$387,18,0))</f>
        <v/>
      </c>
      <c r="S88" s="87" t="str">
        <f>IF(A88="","",VLOOKUP($A88,temporal!$A$27:$W$387,19,0))</f>
        <v/>
      </c>
      <c r="T88" s="87" t="str">
        <f>IF(A88="","",VLOOKUP($A88,temporal!$A$27:$W$387,20,0))</f>
        <v/>
      </c>
      <c r="V88" s="87" t="str">
        <f>VLOOKUP($A88,temporal!$A$27:$W$387,22,0)</f>
        <v/>
      </c>
      <c r="W88" s="87" t="str">
        <f>VLOOKUP($A88,temporal!$A$27:$W$387,23,0)</f>
        <v/>
      </c>
      <c r="Y88" s="90"/>
    </row>
    <row r="89" spans="1:25" s="88" customFormat="1" x14ac:dyDescent="0.2">
      <c r="A89" s="91" t="str">
        <f t="shared" si="0"/>
        <v/>
      </c>
      <c r="B89" s="84" t="str">
        <f>VLOOKUP($A89,temporal!$A$27:$W$387,2,0)</f>
        <v/>
      </c>
      <c r="C89" s="84" t="str">
        <f>IF(B89="","",VLOOKUP($A89,temporal!$A$27:$W$387,3,0))</f>
        <v/>
      </c>
      <c r="D89" s="85"/>
      <c r="E89" s="86" t="str">
        <f>IF(B$10="","",VLOOKUP($A89,temporal!$A$27:$W$387,5,0))</f>
        <v/>
      </c>
      <c r="F89" s="86" t="str">
        <f>IF(B$10="","",VLOOKUP($A89,temporal!$A$27:$W$387,6,0))</f>
        <v/>
      </c>
      <c r="G89" s="86" t="str">
        <f>IF(B$11="","",VLOOKUP($A89,temporal!$A$27:$W$387,7,0))</f>
        <v/>
      </c>
      <c r="H89" s="87" t="str">
        <f>IF(A89="","",VLOOKUP($A89,temporal!$A$27:$W$387,8,0))</f>
        <v/>
      </c>
      <c r="I89" s="87" t="str">
        <f>IF(A89="","",VLOOKUP($A89,temporal!$A$27:$W$387,9,0))</f>
        <v/>
      </c>
      <c r="J89" s="87" t="str">
        <f>IF(A89="","",VLOOKUP($A89,temporal!$A$27:$W$387,10,0))</f>
        <v/>
      </c>
      <c r="K89" s="87" t="str">
        <f>IF(A89="","",VLOOKUP($A89,temporal!$A$27:$W$387,11,0))</f>
        <v/>
      </c>
      <c r="L89" s="87" t="str">
        <f>IF(A89="","",VLOOKUP($A89,temporal!$A$27:$W$387,12,0))</f>
        <v/>
      </c>
      <c r="N89" s="89" t="str">
        <f>IF(B$10="","",VLOOKUP($A89,temporal!$A$27:$W$387,14,0))</f>
        <v/>
      </c>
      <c r="O89" s="89" t="str">
        <f>IF(B$10="","",VLOOKUP($A89,temporal!$A$27:$W$387,15,0))</f>
        <v/>
      </c>
      <c r="P89" s="87" t="str">
        <f>IF(A89="","",VLOOKUP($A89,temporal!$A$27:$W$387,16,0))</f>
        <v/>
      </c>
      <c r="Q89" s="87" t="str">
        <f>IF(A89="","",VLOOKUP($A89,temporal!$A$27:$W$387,17,0))</f>
        <v/>
      </c>
      <c r="R89" s="87" t="str">
        <f>IF(A89="","",VLOOKUP($A89,temporal!$A$27:$W$387,18,0))</f>
        <v/>
      </c>
      <c r="S89" s="87" t="str">
        <f>IF(A89="","",VLOOKUP($A89,temporal!$A$27:$W$387,19,0))</f>
        <v/>
      </c>
      <c r="T89" s="87" t="str">
        <f>IF(A89="","",VLOOKUP($A89,temporal!$A$27:$W$387,20,0))</f>
        <v/>
      </c>
      <c r="V89" s="87" t="str">
        <f>VLOOKUP($A89,temporal!$A$27:$W$387,22,0)</f>
        <v/>
      </c>
      <c r="W89" s="87" t="str">
        <f>VLOOKUP($A89,temporal!$A$27:$W$387,23,0)</f>
        <v/>
      </c>
      <c r="Y89" s="90"/>
    </row>
    <row r="90" spans="1:25" s="88" customFormat="1" x14ac:dyDescent="0.2">
      <c r="A90" s="91" t="str">
        <f t="shared" si="0"/>
        <v/>
      </c>
      <c r="B90" s="84" t="str">
        <f>VLOOKUP($A90,temporal!$A$27:$W$387,2,0)</f>
        <v/>
      </c>
      <c r="C90" s="84" t="str">
        <f>IF(B90="","",VLOOKUP($A90,temporal!$A$27:$W$387,3,0))</f>
        <v/>
      </c>
      <c r="D90" s="85"/>
      <c r="E90" s="86" t="str">
        <f>IF(B$10="","",VLOOKUP($A90,temporal!$A$27:$W$387,5,0))</f>
        <v/>
      </c>
      <c r="F90" s="86" t="str">
        <f>IF(B$10="","",VLOOKUP($A90,temporal!$A$27:$W$387,6,0))</f>
        <v/>
      </c>
      <c r="G90" s="86" t="str">
        <f>IF(B$11="","",VLOOKUP($A90,temporal!$A$27:$W$387,7,0))</f>
        <v/>
      </c>
      <c r="H90" s="87" t="str">
        <f>IF(A90="","",VLOOKUP($A90,temporal!$A$27:$W$387,8,0))</f>
        <v/>
      </c>
      <c r="I90" s="87" t="str">
        <f>IF(A90="","",VLOOKUP($A90,temporal!$A$27:$W$387,9,0))</f>
        <v/>
      </c>
      <c r="J90" s="87" t="str">
        <f>IF(A90="","",VLOOKUP($A90,temporal!$A$27:$W$387,10,0))</f>
        <v/>
      </c>
      <c r="K90" s="87" t="str">
        <f>IF(A90="","",VLOOKUP($A90,temporal!$A$27:$W$387,11,0))</f>
        <v/>
      </c>
      <c r="L90" s="87" t="str">
        <f>IF(A90="","",VLOOKUP($A90,temporal!$A$27:$W$387,12,0))</f>
        <v/>
      </c>
      <c r="N90" s="89" t="str">
        <f>IF(B$10="","",VLOOKUP($A90,temporal!$A$27:$W$387,14,0))</f>
        <v/>
      </c>
      <c r="O90" s="89" t="str">
        <f>IF(B$10="","",VLOOKUP($A90,temporal!$A$27:$W$387,15,0))</f>
        <v/>
      </c>
      <c r="P90" s="87" t="str">
        <f>IF(A90="","",VLOOKUP($A90,temporal!$A$27:$W$387,16,0))</f>
        <v/>
      </c>
      <c r="Q90" s="87" t="str">
        <f>IF(A90="","",VLOOKUP($A90,temporal!$A$27:$W$387,17,0))</f>
        <v/>
      </c>
      <c r="R90" s="87" t="str">
        <f>IF(A90="","",VLOOKUP($A90,temporal!$A$27:$W$387,18,0))</f>
        <v/>
      </c>
      <c r="S90" s="87" t="str">
        <f>IF(A90="","",VLOOKUP($A90,temporal!$A$27:$W$387,19,0))</f>
        <v/>
      </c>
      <c r="T90" s="87" t="str">
        <f>IF(A90="","",VLOOKUP($A90,temporal!$A$27:$W$387,20,0))</f>
        <v/>
      </c>
      <c r="V90" s="87" t="str">
        <f>VLOOKUP($A90,temporal!$A$27:$W$387,22,0)</f>
        <v/>
      </c>
      <c r="W90" s="87" t="str">
        <f>VLOOKUP($A90,temporal!$A$27:$W$387,23,0)</f>
        <v/>
      </c>
      <c r="Y90" s="90"/>
    </row>
    <row r="91" spans="1:25" s="88" customFormat="1" x14ac:dyDescent="0.2">
      <c r="A91" s="91" t="str">
        <f t="shared" si="0"/>
        <v/>
      </c>
      <c r="B91" s="84" t="str">
        <f>VLOOKUP($A91,temporal!$A$27:$W$387,2,0)</f>
        <v/>
      </c>
      <c r="C91" s="84" t="str">
        <f>IF(B91="","",VLOOKUP($A91,temporal!$A$27:$W$387,3,0))</f>
        <v/>
      </c>
      <c r="D91" s="85"/>
      <c r="E91" s="86" t="str">
        <f>IF(B$10="","",VLOOKUP($A91,temporal!$A$27:$W$387,5,0))</f>
        <v/>
      </c>
      <c r="F91" s="86" t="str">
        <f>IF(B$10="","",VLOOKUP($A91,temporal!$A$27:$W$387,6,0))</f>
        <v/>
      </c>
      <c r="G91" s="86" t="str">
        <f>IF(B$11="","",VLOOKUP($A91,temporal!$A$27:$W$387,7,0))</f>
        <v/>
      </c>
      <c r="H91" s="87" t="str">
        <f>IF(A91="","",VLOOKUP($A91,temporal!$A$27:$W$387,8,0))</f>
        <v/>
      </c>
      <c r="I91" s="87" t="str">
        <f>IF(A91="","",VLOOKUP($A91,temporal!$A$27:$W$387,9,0))</f>
        <v/>
      </c>
      <c r="J91" s="87" t="str">
        <f>IF(A91="","",VLOOKUP($A91,temporal!$A$27:$W$387,10,0))</f>
        <v/>
      </c>
      <c r="K91" s="87" t="str">
        <f>IF(A91="","",VLOOKUP($A91,temporal!$A$27:$W$387,11,0))</f>
        <v/>
      </c>
      <c r="L91" s="87" t="str">
        <f>IF(A91="","",VLOOKUP($A91,temporal!$A$27:$W$387,12,0))</f>
        <v/>
      </c>
      <c r="N91" s="89" t="str">
        <f>IF(B$10="","",VLOOKUP($A91,temporal!$A$27:$W$387,14,0))</f>
        <v/>
      </c>
      <c r="O91" s="89" t="str">
        <f>IF(B$10="","",VLOOKUP($A91,temporal!$A$27:$W$387,15,0))</f>
        <v/>
      </c>
      <c r="P91" s="87" t="str">
        <f>IF(A91="","",VLOOKUP($A91,temporal!$A$27:$W$387,16,0))</f>
        <v/>
      </c>
      <c r="Q91" s="87" t="str">
        <f>IF(A91="","",VLOOKUP($A91,temporal!$A$27:$W$387,17,0))</f>
        <v/>
      </c>
      <c r="R91" s="87" t="str">
        <f>IF(A91="","",VLOOKUP($A91,temporal!$A$27:$W$387,18,0))</f>
        <v/>
      </c>
      <c r="S91" s="87" t="str">
        <f>IF(A91="","",VLOOKUP($A91,temporal!$A$27:$W$387,19,0))</f>
        <v/>
      </c>
      <c r="T91" s="87" t="str">
        <f>IF(A91="","",VLOOKUP($A91,temporal!$A$27:$W$387,20,0))</f>
        <v/>
      </c>
      <c r="V91" s="87" t="str">
        <f>VLOOKUP($A91,temporal!$A$27:$W$387,22,0)</f>
        <v/>
      </c>
      <c r="W91" s="87" t="str">
        <f>VLOOKUP($A91,temporal!$A$27:$W$387,23,0)</f>
        <v/>
      </c>
      <c r="Y91" s="90"/>
    </row>
    <row r="92" spans="1:25" s="88" customFormat="1" x14ac:dyDescent="0.2">
      <c r="A92" s="91" t="str">
        <f t="shared" si="0"/>
        <v/>
      </c>
      <c r="B92" s="84" t="str">
        <f>VLOOKUP($A92,temporal!$A$27:$W$387,2,0)</f>
        <v/>
      </c>
      <c r="C92" s="84" t="str">
        <f>IF(B92="","",VLOOKUP($A92,temporal!$A$27:$W$387,3,0))</f>
        <v/>
      </c>
      <c r="D92" s="85"/>
      <c r="E92" s="86" t="str">
        <f>IF(B$10="","",VLOOKUP($A92,temporal!$A$27:$W$387,5,0))</f>
        <v/>
      </c>
      <c r="F92" s="86" t="str">
        <f>IF(B$10="","",VLOOKUP($A92,temporal!$A$27:$W$387,6,0))</f>
        <v/>
      </c>
      <c r="G92" s="86" t="str">
        <f>IF(B$11="","",VLOOKUP($A92,temporal!$A$27:$W$387,7,0))</f>
        <v/>
      </c>
      <c r="H92" s="87" t="str">
        <f>IF(A92="","",VLOOKUP($A92,temporal!$A$27:$W$387,8,0))</f>
        <v/>
      </c>
      <c r="I92" s="87" t="str">
        <f>IF(A92="","",VLOOKUP($A92,temporal!$A$27:$W$387,9,0))</f>
        <v/>
      </c>
      <c r="J92" s="87" t="str">
        <f>IF(A92="","",VLOOKUP($A92,temporal!$A$27:$W$387,10,0))</f>
        <v/>
      </c>
      <c r="K92" s="87" t="str">
        <f>IF(A92="","",VLOOKUP($A92,temporal!$A$27:$W$387,11,0))</f>
        <v/>
      </c>
      <c r="L92" s="87" t="str">
        <f>IF(A92="","",VLOOKUP($A92,temporal!$A$27:$W$387,12,0))</f>
        <v/>
      </c>
      <c r="N92" s="89" t="str">
        <f>IF(B$10="","",VLOOKUP($A92,temporal!$A$27:$W$387,14,0))</f>
        <v/>
      </c>
      <c r="O92" s="89" t="str">
        <f>IF(B$10="","",VLOOKUP($A92,temporal!$A$27:$W$387,15,0))</f>
        <v/>
      </c>
      <c r="P92" s="87" t="str">
        <f>IF(A92="","",VLOOKUP($A92,temporal!$A$27:$W$387,16,0))</f>
        <v/>
      </c>
      <c r="Q92" s="87" t="str">
        <f>IF(A92="","",VLOOKUP($A92,temporal!$A$27:$W$387,17,0))</f>
        <v/>
      </c>
      <c r="R92" s="87" t="str">
        <f>IF(A92="","",VLOOKUP($A92,temporal!$A$27:$W$387,18,0))</f>
        <v/>
      </c>
      <c r="S92" s="87" t="str">
        <f>IF(A92="","",VLOOKUP($A92,temporal!$A$27:$W$387,19,0))</f>
        <v/>
      </c>
      <c r="T92" s="87" t="str">
        <f>IF(A92="","",VLOOKUP($A92,temporal!$A$27:$W$387,20,0))</f>
        <v/>
      </c>
      <c r="V92" s="87" t="str">
        <f>VLOOKUP($A92,temporal!$A$27:$W$387,22,0)</f>
        <v/>
      </c>
      <c r="W92" s="87" t="str">
        <f>VLOOKUP($A92,temporal!$A$27:$W$387,23,0)</f>
        <v/>
      </c>
      <c r="Y92" s="90"/>
    </row>
    <row r="93" spans="1:25" s="88" customFormat="1" x14ac:dyDescent="0.2">
      <c r="A93" s="91" t="str">
        <f t="shared" ref="A93:A156" si="1">IF(A92&lt;B$4,EDATE(A92,1),"")</f>
        <v/>
      </c>
      <c r="B93" s="84" t="str">
        <f>VLOOKUP($A93,temporal!$A$27:$W$387,2,0)</f>
        <v/>
      </c>
      <c r="C93" s="84" t="str">
        <f>IF(B93="","",VLOOKUP($A93,temporal!$A$27:$W$387,3,0))</f>
        <v/>
      </c>
      <c r="D93" s="85"/>
      <c r="E93" s="86" t="str">
        <f>IF(B$10="","",VLOOKUP($A93,temporal!$A$27:$W$387,5,0))</f>
        <v/>
      </c>
      <c r="F93" s="86" t="str">
        <f>IF(B$10="","",VLOOKUP($A93,temporal!$A$27:$W$387,6,0))</f>
        <v/>
      </c>
      <c r="G93" s="86" t="str">
        <f>IF(B$11="","",VLOOKUP($A93,temporal!$A$27:$W$387,7,0))</f>
        <v/>
      </c>
      <c r="H93" s="87" t="str">
        <f>IF(A93="","",VLOOKUP($A93,temporal!$A$27:$W$387,8,0))</f>
        <v/>
      </c>
      <c r="I93" s="87" t="str">
        <f>IF(A93="","",VLOOKUP($A93,temporal!$A$27:$W$387,9,0))</f>
        <v/>
      </c>
      <c r="J93" s="87" t="str">
        <f>IF(A93="","",VLOOKUP($A93,temporal!$A$27:$W$387,10,0))</f>
        <v/>
      </c>
      <c r="K93" s="87" t="str">
        <f>IF(A93="","",VLOOKUP($A93,temporal!$A$27:$W$387,11,0))</f>
        <v/>
      </c>
      <c r="L93" s="87" t="str">
        <f>IF(A93="","",VLOOKUP($A93,temporal!$A$27:$W$387,12,0))</f>
        <v/>
      </c>
      <c r="N93" s="89" t="str">
        <f>IF(B$10="","",VLOOKUP($A93,temporal!$A$27:$W$387,14,0))</f>
        <v/>
      </c>
      <c r="O93" s="89" t="str">
        <f>IF(B$10="","",VLOOKUP($A93,temporal!$A$27:$W$387,15,0))</f>
        <v/>
      </c>
      <c r="P93" s="87" t="str">
        <f>IF(A93="","",VLOOKUP($A93,temporal!$A$27:$W$387,16,0))</f>
        <v/>
      </c>
      <c r="Q93" s="87" t="str">
        <f>IF(A93="","",VLOOKUP($A93,temporal!$A$27:$W$387,17,0))</f>
        <v/>
      </c>
      <c r="R93" s="87" t="str">
        <f>IF(A93="","",VLOOKUP($A93,temporal!$A$27:$W$387,18,0))</f>
        <v/>
      </c>
      <c r="S93" s="87" t="str">
        <f>IF(A93="","",VLOOKUP($A93,temporal!$A$27:$W$387,19,0))</f>
        <v/>
      </c>
      <c r="T93" s="87" t="str">
        <f>IF(A93="","",VLOOKUP($A93,temporal!$A$27:$W$387,20,0))</f>
        <v/>
      </c>
      <c r="V93" s="87" t="str">
        <f>VLOOKUP($A93,temporal!$A$27:$W$387,22,0)</f>
        <v/>
      </c>
      <c r="W93" s="87" t="str">
        <f>VLOOKUP($A93,temporal!$A$27:$W$387,23,0)</f>
        <v/>
      </c>
      <c r="Y93" s="90"/>
    </row>
    <row r="94" spans="1:25" s="88" customFormat="1" x14ac:dyDescent="0.2">
      <c r="A94" s="91" t="str">
        <f t="shared" si="1"/>
        <v/>
      </c>
      <c r="B94" s="84" t="str">
        <f>VLOOKUP($A94,temporal!$A$27:$W$387,2,0)</f>
        <v/>
      </c>
      <c r="C94" s="84" t="str">
        <f>IF(B94="","",VLOOKUP($A94,temporal!$A$27:$W$387,3,0))</f>
        <v/>
      </c>
      <c r="D94" s="85"/>
      <c r="E94" s="86" t="str">
        <f>IF(B$10="","",VLOOKUP($A94,temporal!$A$27:$W$387,5,0))</f>
        <v/>
      </c>
      <c r="F94" s="86" t="str">
        <f>IF(B$10="","",VLOOKUP($A94,temporal!$A$27:$W$387,6,0))</f>
        <v/>
      </c>
      <c r="G94" s="86" t="str">
        <f>IF(B$11="","",VLOOKUP($A94,temporal!$A$27:$W$387,7,0))</f>
        <v/>
      </c>
      <c r="H94" s="87" t="str">
        <f>IF(A94="","",VLOOKUP($A94,temporal!$A$27:$W$387,8,0))</f>
        <v/>
      </c>
      <c r="I94" s="87" t="str">
        <f>IF(A94="","",VLOOKUP($A94,temporal!$A$27:$W$387,9,0))</f>
        <v/>
      </c>
      <c r="J94" s="87" t="str">
        <f>IF(A94="","",VLOOKUP($A94,temporal!$A$27:$W$387,10,0))</f>
        <v/>
      </c>
      <c r="K94" s="87" t="str">
        <f>IF(A94="","",VLOOKUP($A94,temporal!$A$27:$W$387,11,0))</f>
        <v/>
      </c>
      <c r="L94" s="87" t="str">
        <f>IF(A94="","",VLOOKUP($A94,temporal!$A$27:$W$387,12,0))</f>
        <v/>
      </c>
      <c r="N94" s="89" t="str">
        <f>IF(B$10="","",VLOOKUP($A94,temporal!$A$27:$W$387,14,0))</f>
        <v/>
      </c>
      <c r="O94" s="89" t="str">
        <f>IF(B$10="","",VLOOKUP($A94,temporal!$A$27:$W$387,15,0))</f>
        <v/>
      </c>
      <c r="P94" s="87" t="str">
        <f>IF(A94="","",VLOOKUP($A94,temporal!$A$27:$W$387,16,0))</f>
        <v/>
      </c>
      <c r="Q94" s="87" t="str">
        <f>IF(A94="","",VLOOKUP($A94,temporal!$A$27:$W$387,17,0))</f>
        <v/>
      </c>
      <c r="R94" s="87" t="str">
        <f>IF(A94="","",VLOOKUP($A94,temporal!$A$27:$W$387,18,0))</f>
        <v/>
      </c>
      <c r="S94" s="87" t="str">
        <f>IF(A94="","",VLOOKUP($A94,temporal!$A$27:$W$387,19,0))</f>
        <v/>
      </c>
      <c r="T94" s="87" t="str">
        <f>IF(A94="","",VLOOKUP($A94,temporal!$A$27:$W$387,20,0))</f>
        <v/>
      </c>
      <c r="V94" s="87" t="str">
        <f>VLOOKUP($A94,temporal!$A$27:$W$387,22,0)</f>
        <v/>
      </c>
      <c r="W94" s="87" t="str">
        <f>VLOOKUP($A94,temporal!$A$27:$W$387,23,0)</f>
        <v/>
      </c>
      <c r="Y94" s="90"/>
    </row>
    <row r="95" spans="1:25" s="88" customFormat="1" x14ac:dyDescent="0.2">
      <c r="A95" s="91" t="str">
        <f t="shared" si="1"/>
        <v/>
      </c>
      <c r="B95" s="84" t="str">
        <f>VLOOKUP($A95,temporal!$A$27:$W$387,2,0)</f>
        <v/>
      </c>
      <c r="C95" s="84" t="str">
        <f>IF(B95="","",VLOOKUP($A95,temporal!$A$27:$W$387,3,0))</f>
        <v/>
      </c>
      <c r="D95" s="85"/>
      <c r="E95" s="86" t="str">
        <f>IF(B$10="","",VLOOKUP($A95,temporal!$A$27:$W$387,5,0))</f>
        <v/>
      </c>
      <c r="F95" s="86" t="str">
        <f>IF(B$10="","",VLOOKUP($A95,temporal!$A$27:$W$387,6,0))</f>
        <v/>
      </c>
      <c r="G95" s="86" t="str">
        <f>IF(B$11="","",VLOOKUP($A95,temporal!$A$27:$W$387,7,0))</f>
        <v/>
      </c>
      <c r="H95" s="87" t="str">
        <f>IF(A95="","",VLOOKUP($A95,temporal!$A$27:$W$387,8,0))</f>
        <v/>
      </c>
      <c r="I95" s="87" t="str">
        <f>IF(A95="","",VLOOKUP($A95,temporal!$A$27:$W$387,9,0))</f>
        <v/>
      </c>
      <c r="J95" s="87" t="str">
        <f>IF(A95="","",VLOOKUP($A95,temporal!$A$27:$W$387,10,0))</f>
        <v/>
      </c>
      <c r="K95" s="87" t="str">
        <f>IF(A95="","",VLOOKUP($A95,temporal!$A$27:$W$387,11,0))</f>
        <v/>
      </c>
      <c r="L95" s="87" t="str">
        <f>IF(A95="","",VLOOKUP($A95,temporal!$A$27:$W$387,12,0))</f>
        <v/>
      </c>
      <c r="N95" s="89" t="str">
        <f>IF(B$10="","",VLOOKUP($A95,temporal!$A$27:$W$387,14,0))</f>
        <v/>
      </c>
      <c r="O95" s="89" t="str">
        <f>IF(B$10="","",VLOOKUP($A95,temporal!$A$27:$W$387,15,0))</f>
        <v/>
      </c>
      <c r="P95" s="87" t="str">
        <f>IF(A95="","",VLOOKUP($A95,temporal!$A$27:$W$387,16,0))</f>
        <v/>
      </c>
      <c r="Q95" s="87" t="str">
        <f>IF(A95="","",VLOOKUP($A95,temporal!$A$27:$W$387,17,0))</f>
        <v/>
      </c>
      <c r="R95" s="87" t="str">
        <f>IF(A95="","",VLOOKUP($A95,temporal!$A$27:$W$387,18,0))</f>
        <v/>
      </c>
      <c r="S95" s="87" t="str">
        <f>IF(A95="","",VLOOKUP($A95,temporal!$A$27:$W$387,19,0))</f>
        <v/>
      </c>
      <c r="T95" s="87" t="str">
        <f>IF(A95="","",VLOOKUP($A95,temporal!$A$27:$W$387,20,0))</f>
        <v/>
      </c>
      <c r="V95" s="87" t="str">
        <f>VLOOKUP($A95,temporal!$A$27:$W$387,22,0)</f>
        <v/>
      </c>
      <c r="W95" s="87" t="str">
        <f>VLOOKUP($A95,temporal!$A$27:$W$387,23,0)</f>
        <v/>
      </c>
      <c r="Y95" s="90"/>
    </row>
    <row r="96" spans="1:25" s="88" customFormat="1" x14ac:dyDescent="0.2">
      <c r="A96" s="91" t="str">
        <f t="shared" si="1"/>
        <v/>
      </c>
      <c r="B96" s="84" t="str">
        <f>VLOOKUP($A96,temporal!$A$27:$W$387,2,0)</f>
        <v/>
      </c>
      <c r="C96" s="84" t="str">
        <f>IF(B96="","",VLOOKUP($A96,temporal!$A$27:$W$387,3,0))</f>
        <v/>
      </c>
      <c r="D96" s="85"/>
      <c r="E96" s="86" t="str">
        <f>IF(B$10="","",VLOOKUP($A96,temporal!$A$27:$W$387,5,0))</f>
        <v/>
      </c>
      <c r="F96" s="86" t="str">
        <f>IF(B$10="","",VLOOKUP($A96,temporal!$A$27:$W$387,6,0))</f>
        <v/>
      </c>
      <c r="G96" s="86" t="str">
        <f>IF(B$11="","",VLOOKUP($A96,temporal!$A$27:$W$387,7,0))</f>
        <v/>
      </c>
      <c r="H96" s="87" t="str">
        <f>IF(A96="","",VLOOKUP($A96,temporal!$A$27:$W$387,8,0))</f>
        <v/>
      </c>
      <c r="I96" s="87" t="str">
        <f>IF(A96="","",VLOOKUP($A96,temporal!$A$27:$W$387,9,0))</f>
        <v/>
      </c>
      <c r="J96" s="87" t="str">
        <f>IF(A96="","",VLOOKUP($A96,temporal!$A$27:$W$387,10,0))</f>
        <v/>
      </c>
      <c r="K96" s="87" t="str">
        <f>IF(A96="","",VLOOKUP($A96,temporal!$A$27:$W$387,11,0))</f>
        <v/>
      </c>
      <c r="L96" s="87" t="str">
        <f>IF(A96="","",VLOOKUP($A96,temporal!$A$27:$W$387,12,0))</f>
        <v/>
      </c>
      <c r="N96" s="89" t="str">
        <f>IF(B$10="","",VLOOKUP($A96,temporal!$A$27:$W$387,14,0))</f>
        <v/>
      </c>
      <c r="O96" s="89" t="str">
        <f>IF(B$10="","",VLOOKUP($A96,temporal!$A$27:$W$387,15,0))</f>
        <v/>
      </c>
      <c r="P96" s="87" t="str">
        <f>IF(A96="","",VLOOKUP($A96,temporal!$A$27:$W$387,16,0))</f>
        <v/>
      </c>
      <c r="Q96" s="87" t="str">
        <f>IF(A96="","",VLOOKUP($A96,temporal!$A$27:$W$387,17,0))</f>
        <v/>
      </c>
      <c r="R96" s="87" t="str">
        <f>IF(A96="","",VLOOKUP($A96,temporal!$A$27:$W$387,18,0))</f>
        <v/>
      </c>
      <c r="S96" s="87" t="str">
        <f>IF(A96="","",VLOOKUP($A96,temporal!$A$27:$W$387,19,0))</f>
        <v/>
      </c>
      <c r="T96" s="87" t="str">
        <f>IF(A96="","",VLOOKUP($A96,temporal!$A$27:$W$387,20,0))</f>
        <v/>
      </c>
      <c r="V96" s="87" t="str">
        <f>VLOOKUP($A96,temporal!$A$27:$W$387,22,0)</f>
        <v/>
      </c>
      <c r="W96" s="87" t="str">
        <f>VLOOKUP($A96,temporal!$A$27:$W$387,23,0)</f>
        <v/>
      </c>
      <c r="Y96" s="90"/>
    </row>
    <row r="97" spans="1:25" s="88" customFormat="1" x14ac:dyDescent="0.2">
      <c r="A97" s="91" t="str">
        <f t="shared" si="1"/>
        <v/>
      </c>
      <c r="B97" s="84" t="str">
        <f>VLOOKUP($A97,temporal!$A$27:$W$387,2,0)</f>
        <v/>
      </c>
      <c r="C97" s="84" t="str">
        <f>IF(B97="","",VLOOKUP($A97,temporal!$A$27:$W$387,3,0))</f>
        <v/>
      </c>
      <c r="D97" s="85"/>
      <c r="E97" s="86" t="str">
        <f>IF(B$10="","",VLOOKUP($A97,temporal!$A$27:$W$387,5,0))</f>
        <v/>
      </c>
      <c r="F97" s="86" t="str">
        <f>IF(B$10="","",VLOOKUP($A97,temporal!$A$27:$W$387,6,0))</f>
        <v/>
      </c>
      <c r="G97" s="86" t="str">
        <f>IF(B$11="","",VLOOKUP($A97,temporal!$A$27:$W$387,7,0))</f>
        <v/>
      </c>
      <c r="H97" s="87" t="str">
        <f>IF(A97="","",VLOOKUP($A97,temporal!$A$27:$W$387,8,0))</f>
        <v/>
      </c>
      <c r="I97" s="87" t="str">
        <f>IF(A97="","",VLOOKUP($A97,temporal!$A$27:$W$387,9,0))</f>
        <v/>
      </c>
      <c r="J97" s="87" t="str">
        <f>IF(A97="","",VLOOKUP($A97,temporal!$A$27:$W$387,10,0))</f>
        <v/>
      </c>
      <c r="K97" s="87" t="str">
        <f>IF(A97="","",VLOOKUP($A97,temporal!$A$27:$W$387,11,0))</f>
        <v/>
      </c>
      <c r="L97" s="87" t="str">
        <f>IF(A97="","",VLOOKUP($A97,temporal!$A$27:$W$387,12,0))</f>
        <v/>
      </c>
      <c r="N97" s="89" t="str">
        <f>IF(B$10="","",VLOOKUP($A97,temporal!$A$27:$W$387,14,0))</f>
        <v/>
      </c>
      <c r="O97" s="89" t="str">
        <f>IF(B$10="","",VLOOKUP($A97,temporal!$A$27:$W$387,15,0))</f>
        <v/>
      </c>
      <c r="P97" s="87" t="str">
        <f>IF(A97="","",VLOOKUP($A97,temporal!$A$27:$W$387,16,0))</f>
        <v/>
      </c>
      <c r="Q97" s="87" t="str">
        <f>IF(A97="","",VLOOKUP($A97,temporal!$A$27:$W$387,17,0))</f>
        <v/>
      </c>
      <c r="R97" s="87" t="str">
        <f>IF(A97="","",VLOOKUP($A97,temporal!$A$27:$W$387,18,0))</f>
        <v/>
      </c>
      <c r="S97" s="87" t="str">
        <f>IF(A97="","",VLOOKUP($A97,temporal!$A$27:$W$387,19,0))</f>
        <v/>
      </c>
      <c r="T97" s="87" t="str">
        <f>IF(A97="","",VLOOKUP($A97,temporal!$A$27:$W$387,20,0))</f>
        <v/>
      </c>
      <c r="V97" s="87" t="str">
        <f>VLOOKUP($A97,temporal!$A$27:$W$387,22,0)</f>
        <v/>
      </c>
      <c r="W97" s="87" t="str">
        <f>VLOOKUP($A97,temporal!$A$27:$W$387,23,0)</f>
        <v/>
      </c>
      <c r="Y97" s="90"/>
    </row>
    <row r="98" spans="1:25" s="88" customFormat="1" x14ac:dyDescent="0.2">
      <c r="A98" s="91" t="str">
        <f t="shared" si="1"/>
        <v/>
      </c>
      <c r="B98" s="84" t="str">
        <f>VLOOKUP($A98,temporal!$A$27:$W$387,2,0)</f>
        <v/>
      </c>
      <c r="C98" s="84" t="str">
        <f>IF(B98="","",VLOOKUP($A98,temporal!$A$27:$W$387,3,0))</f>
        <v/>
      </c>
      <c r="D98" s="85"/>
      <c r="E98" s="86" t="str">
        <f>IF(B$10="","",VLOOKUP($A98,temporal!$A$27:$W$387,5,0))</f>
        <v/>
      </c>
      <c r="F98" s="86" t="str">
        <f>IF(B$10="","",VLOOKUP($A98,temporal!$A$27:$W$387,6,0))</f>
        <v/>
      </c>
      <c r="G98" s="86" t="str">
        <f>IF(B$11="","",VLOOKUP($A98,temporal!$A$27:$W$387,7,0))</f>
        <v/>
      </c>
      <c r="H98" s="87" t="str">
        <f>IF(A98="","",VLOOKUP($A98,temporal!$A$27:$W$387,8,0))</f>
        <v/>
      </c>
      <c r="I98" s="87" t="str">
        <f>IF(A98="","",VLOOKUP($A98,temporal!$A$27:$W$387,9,0))</f>
        <v/>
      </c>
      <c r="J98" s="87" t="str">
        <f>IF(A98="","",VLOOKUP($A98,temporal!$A$27:$W$387,10,0))</f>
        <v/>
      </c>
      <c r="K98" s="87" t="str">
        <f>IF(A98="","",VLOOKUP($A98,temporal!$A$27:$W$387,11,0))</f>
        <v/>
      </c>
      <c r="L98" s="87" t="str">
        <f>IF(A98="","",VLOOKUP($A98,temporal!$A$27:$W$387,12,0))</f>
        <v/>
      </c>
      <c r="N98" s="89" t="str">
        <f>IF(B$10="","",VLOOKUP($A98,temporal!$A$27:$W$387,14,0))</f>
        <v/>
      </c>
      <c r="O98" s="89" t="str">
        <f>IF(B$10="","",VLOOKUP($A98,temporal!$A$27:$W$387,15,0))</f>
        <v/>
      </c>
      <c r="P98" s="87" t="str">
        <f>IF(A98="","",VLOOKUP($A98,temporal!$A$27:$W$387,16,0))</f>
        <v/>
      </c>
      <c r="Q98" s="87" t="str">
        <f>IF(A98="","",VLOOKUP($A98,temporal!$A$27:$W$387,17,0))</f>
        <v/>
      </c>
      <c r="R98" s="87" t="str">
        <f>IF(A98="","",VLOOKUP($A98,temporal!$A$27:$W$387,18,0))</f>
        <v/>
      </c>
      <c r="S98" s="87" t="str">
        <f>IF(A98="","",VLOOKUP($A98,temporal!$A$27:$W$387,19,0))</f>
        <v/>
      </c>
      <c r="T98" s="87" t="str">
        <f>IF(A98="","",VLOOKUP($A98,temporal!$A$27:$W$387,20,0))</f>
        <v/>
      </c>
      <c r="V98" s="87" t="str">
        <f>VLOOKUP($A98,temporal!$A$27:$W$387,22,0)</f>
        <v/>
      </c>
      <c r="W98" s="87" t="str">
        <f>VLOOKUP($A98,temporal!$A$27:$W$387,23,0)</f>
        <v/>
      </c>
      <c r="Y98" s="90"/>
    </row>
    <row r="99" spans="1:25" s="88" customFormat="1" x14ac:dyDescent="0.2">
      <c r="A99" s="91" t="str">
        <f t="shared" si="1"/>
        <v/>
      </c>
      <c r="B99" s="84" t="str">
        <f>VLOOKUP($A99,temporal!$A$27:$W$387,2,0)</f>
        <v/>
      </c>
      <c r="C99" s="84" t="str">
        <f>IF(B99="","",VLOOKUP($A99,temporal!$A$27:$W$387,3,0))</f>
        <v/>
      </c>
      <c r="D99" s="85"/>
      <c r="E99" s="86" t="str">
        <f>IF(B$10="","",VLOOKUP($A99,temporal!$A$27:$W$387,5,0))</f>
        <v/>
      </c>
      <c r="F99" s="86" t="str">
        <f>IF(B$10="","",VLOOKUP($A99,temporal!$A$27:$W$387,6,0))</f>
        <v/>
      </c>
      <c r="G99" s="86" t="str">
        <f>IF(B$11="","",VLOOKUP($A99,temporal!$A$27:$W$387,7,0))</f>
        <v/>
      </c>
      <c r="H99" s="87" t="str">
        <f>IF(A99="","",VLOOKUP($A99,temporal!$A$27:$W$387,8,0))</f>
        <v/>
      </c>
      <c r="I99" s="87" t="str">
        <f>IF(A99="","",VLOOKUP($A99,temporal!$A$27:$W$387,9,0))</f>
        <v/>
      </c>
      <c r="J99" s="87" t="str">
        <f>IF(A99="","",VLOOKUP($A99,temporal!$A$27:$W$387,10,0))</f>
        <v/>
      </c>
      <c r="K99" s="87" t="str">
        <f>IF(A99="","",VLOOKUP($A99,temporal!$A$27:$W$387,11,0))</f>
        <v/>
      </c>
      <c r="L99" s="87" t="str">
        <f>IF(A99="","",VLOOKUP($A99,temporal!$A$27:$W$387,12,0))</f>
        <v/>
      </c>
      <c r="N99" s="89" t="str">
        <f>IF(B$10="","",VLOOKUP($A99,temporal!$A$27:$W$387,14,0))</f>
        <v/>
      </c>
      <c r="O99" s="89" t="str">
        <f>IF(B$10="","",VLOOKUP($A99,temporal!$A$27:$W$387,15,0))</f>
        <v/>
      </c>
      <c r="P99" s="87" t="str">
        <f>IF(A99="","",VLOOKUP($A99,temporal!$A$27:$W$387,16,0))</f>
        <v/>
      </c>
      <c r="Q99" s="87" t="str">
        <f>IF(A99="","",VLOOKUP($A99,temporal!$A$27:$W$387,17,0))</f>
        <v/>
      </c>
      <c r="R99" s="87" t="str">
        <f>IF(A99="","",VLOOKUP($A99,temporal!$A$27:$W$387,18,0))</f>
        <v/>
      </c>
      <c r="S99" s="87" t="str">
        <f>IF(A99="","",VLOOKUP($A99,temporal!$A$27:$W$387,19,0))</f>
        <v/>
      </c>
      <c r="T99" s="87" t="str">
        <f>IF(A99="","",VLOOKUP($A99,temporal!$A$27:$W$387,20,0))</f>
        <v/>
      </c>
      <c r="V99" s="87" t="str">
        <f>VLOOKUP($A99,temporal!$A$27:$W$387,22,0)</f>
        <v/>
      </c>
      <c r="W99" s="87" t="str">
        <f>VLOOKUP($A99,temporal!$A$27:$W$387,23,0)</f>
        <v/>
      </c>
      <c r="Y99" s="90"/>
    </row>
    <row r="100" spans="1:25" s="88" customFormat="1" x14ac:dyDescent="0.2">
      <c r="A100" s="91" t="str">
        <f t="shared" si="1"/>
        <v/>
      </c>
      <c r="B100" s="84" t="str">
        <f>VLOOKUP($A100,temporal!$A$27:$W$387,2,0)</f>
        <v/>
      </c>
      <c r="C100" s="84" t="str">
        <f>IF(B100="","",VLOOKUP($A100,temporal!$A$27:$W$387,3,0))</f>
        <v/>
      </c>
      <c r="D100" s="85"/>
      <c r="E100" s="86" t="str">
        <f>IF(B$10="","",VLOOKUP($A100,temporal!$A$27:$W$387,5,0))</f>
        <v/>
      </c>
      <c r="F100" s="86" t="str">
        <f>IF(B$10="","",VLOOKUP($A100,temporal!$A$27:$W$387,6,0))</f>
        <v/>
      </c>
      <c r="G100" s="86" t="str">
        <f>IF(B$11="","",VLOOKUP($A100,temporal!$A$27:$W$387,7,0))</f>
        <v/>
      </c>
      <c r="H100" s="87" t="str">
        <f>IF(A100="","",VLOOKUP($A100,temporal!$A$27:$W$387,8,0))</f>
        <v/>
      </c>
      <c r="I100" s="87" t="str">
        <f>IF(A100="","",VLOOKUP($A100,temporal!$A$27:$W$387,9,0))</f>
        <v/>
      </c>
      <c r="J100" s="87" t="str">
        <f>IF(A100="","",VLOOKUP($A100,temporal!$A$27:$W$387,10,0))</f>
        <v/>
      </c>
      <c r="K100" s="87" t="str">
        <f>IF(A100="","",VLOOKUP($A100,temporal!$A$27:$W$387,11,0))</f>
        <v/>
      </c>
      <c r="L100" s="87" t="str">
        <f>IF(A100="","",VLOOKUP($A100,temporal!$A$27:$W$387,12,0))</f>
        <v/>
      </c>
      <c r="N100" s="89" t="str">
        <f>IF(B$10="","",VLOOKUP($A100,temporal!$A$27:$W$387,14,0))</f>
        <v/>
      </c>
      <c r="O100" s="89" t="str">
        <f>IF(B$10="","",VLOOKUP($A100,temporal!$A$27:$W$387,15,0))</f>
        <v/>
      </c>
      <c r="P100" s="87" t="str">
        <f>IF(A100="","",VLOOKUP($A100,temporal!$A$27:$W$387,16,0))</f>
        <v/>
      </c>
      <c r="Q100" s="87" t="str">
        <f>IF(A100="","",VLOOKUP($A100,temporal!$A$27:$W$387,17,0))</f>
        <v/>
      </c>
      <c r="R100" s="87" t="str">
        <f>IF(A100="","",VLOOKUP($A100,temporal!$A$27:$W$387,18,0))</f>
        <v/>
      </c>
      <c r="S100" s="87" t="str">
        <f>IF(A100="","",VLOOKUP($A100,temporal!$A$27:$W$387,19,0))</f>
        <v/>
      </c>
      <c r="T100" s="87" t="str">
        <f>IF(A100="","",VLOOKUP($A100,temporal!$A$27:$W$387,20,0))</f>
        <v/>
      </c>
      <c r="V100" s="87" t="str">
        <f>VLOOKUP($A100,temporal!$A$27:$W$387,22,0)</f>
        <v/>
      </c>
      <c r="W100" s="87" t="str">
        <f>VLOOKUP($A100,temporal!$A$27:$W$387,23,0)</f>
        <v/>
      </c>
      <c r="Y100" s="90"/>
    </row>
    <row r="101" spans="1:25" s="88" customFormat="1" x14ac:dyDescent="0.2">
      <c r="A101" s="91" t="str">
        <f t="shared" si="1"/>
        <v/>
      </c>
      <c r="B101" s="84" t="str">
        <f>VLOOKUP($A101,temporal!$A$27:$W$387,2,0)</f>
        <v/>
      </c>
      <c r="C101" s="84" t="str">
        <f>IF(B101="","",VLOOKUP($A101,temporal!$A$27:$W$387,3,0))</f>
        <v/>
      </c>
      <c r="D101" s="85"/>
      <c r="E101" s="86" t="str">
        <f>IF(B$10="","",VLOOKUP($A101,temporal!$A$27:$W$387,5,0))</f>
        <v/>
      </c>
      <c r="F101" s="86" t="str">
        <f>IF(B$10="","",VLOOKUP($A101,temporal!$A$27:$W$387,6,0))</f>
        <v/>
      </c>
      <c r="G101" s="86" t="str">
        <f>IF(B$11="","",VLOOKUP($A101,temporal!$A$27:$W$387,7,0))</f>
        <v/>
      </c>
      <c r="H101" s="87" t="str">
        <f>IF(A101="","",VLOOKUP($A101,temporal!$A$27:$W$387,8,0))</f>
        <v/>
      </c>
      <c r="I101" s="87" t="str">
        <f>IF(A101="","",VLOOKUP($A101,temporal!$A$27:$W$387,9,0))</f>
        <v/>
      </c>
      <c r="J101" s="87" t="str">
        <f>IF(A101="","",VLOOKUP($A101,temporal!$A$27:$W$387,10,0))</f>
        <v/>
      </c>
      <c r="K101" s="87" t="str">
        <f>IF(A101="","",VLOOKUP($A101,temporal!$A$27:$W$387,11,0))</f>
        <v/>
      </c>
      <c r="L101" s="87" t="str">
        <f>IF(A101="","",VLOOKUP($A101,temporal!$A$27:$W$387,12,0))</f>
        <v/>
      </c>
      <c r="N101" s="89" t="str">
        <f>IF(B$10="","",VLOOKUP($A101,temporal!$A$27:$W$387,14,0))</f>
        <v/>
      </c>
      <c r="O101" s="89" t="str">
        <f>IF(B$10="","",VLOOKUP($A101,temporal!$A$27:$W$387,15,0))</f>
        <v/>
      </c>
      <c r="P101" s="87" t="str">
        <f>IF(A101="","",VLOOKUP($A101,temporal!$A$27:$W$387,16,0))</f>
        <v/>
      </c>
      <c r="Q101" s="87" t="str">
        <f>IF(A101="","",VLOOKUP($A101,temporal!$A$27:$W$387,17,0))</f>
        <v/>
      </c>
      <c r="R101" s="87" t="str">
        <f>IF(A101="","",VLOOKUP($A101,temporal!$A$27:$W$387,18,0))</f>
        <v/>
      </c>
      <c r="S101" s="87" t="str">
        <f>IF(A101="","",VLOOKUP($A101,temporal!$A$27:$W$387,19,0))</f>
        <v/>
      </c>
      <c r="T101" s="87" t="str">
        <f>IF(A101="","",VLOOKUP($A101,temporal!$A$27:$W$387,20,0))</f>
        <v/>
      </c>
      <c r="V101" s="87" t="str">
        <f>VLOOKUP($A101,temporal!$A$27:$W$387,22,0)</f>
        <v/>
      </c>
      <c r="W101" s="87" t="str">
        <f>VLOOKUP($A101,temporal!$A$27:$W$387,23,0)</f>
        <v/>
      </c>
      <c r="Y101" s="90"/>
    </row>
    <row r="102" spans="1:25" s="88" customFormat="1" x14ac:dyDescent="0.2">
      <c r="A102" s="91" t="str">
        <f t="shared" si="1"/>
        <v/>
      </c>
      <c r="B102" s="84" t="str">
        <f>VLOOKUP($A102,temporal!$A$27:$W$387,2,0)</f>
        <v/>
      </c>
      <c r="C102" s="84" t="str">
        <f>IF(B102="","",VLOOKUP($A102,temporal!$A$27:$W$387,3,0))</f>
        <v/>
      </c>
      <c r="D102" s="85"/>
      <c r="E102" s="86" t="str">
        <f>IF(B$10="","",VLOOKUP($A102,temporal!$A$27:$W$387,5,0))</f>
        <v/>
      </c>
      <c r="F102" s="86" t="str">
        <f>IF(B$10="","",VLOOKUP($A102,temporal!$A$27:$W$387,6,0))</f>
        <v/>
      </c>
      <c r="G102" s="86" t="str">
        <f>IF(B$11="","",VLOOKUP($A102,temporal!$A$27:$W$387,7,0))</f>
        <v/>
      </c>
      <c r="H102" s="87" t="str">
        <f>IF(A102="","",VLOOKUP($A102,temporal!$A$27:$W$387,8,0))</f>
        <v/>
      </c>
      <c r="I102" s="87" t="str">
        <f>IF(A102="","",VLOOKUP($A102,temporal!$A$27:$W$387,9,0))</f>
        <v/>
      </c>
      <c r="J102" s="87" t="str">
        <f>IF(A102="","",VLOOKUP($A102,temporal!$A$27:$W$387,10,0))</f>
        <v/>
      </c>
      <c r="K102" s="87" t="str">
        <f>IF(A102="","",VLOOKUP($A102,temporal!$A$27:$W$387,11,0))</f>
        <v/>
      </c>
      <c r="L102" s="87" t="str">
        <f>IF(A102="","",VLOOKUP($A102,temporal!$A$27:$W$387,12,0))</f>
        <v/>
      </c>
      <c r="N102" s="89" t="str">
        <f>IF(B$10="","",VLOOKUP($A102,temporal!$A$27:$W$387,14,0))</f>
        <v/>
      </c>
      <c r="O102" s="89" t="str">
        <f>IF(B$10="","",VLOOKUP($A102,temporal!$A$27:$W$387,15,0))</f>
        <v/>
      </c>
      <c r="P102" s="87" t="str">
        <f>IF(A102="","",VLOOKUP($A102,temporal!$A$27:$W$387,16,0))</f>
        <v/>
      </c>
      <c r="Q102" s="87" t="str">
        <f>IF(A102="","",VLOOKUP($A102,temporal!$A$27:$W$387,17,0))</f>
        <v/>
      </c>
      <c r="R102" s="87" t="str">
        <f>IF(A102="","",VLOOKUP($A102,temporal!$A$27:$W$387,18,0))</f>
        <v/>
      </c>
      <c r="S102" s="87" t="str">
        <f>IF(A102="","",VLOOKUP($A102,temporal!$A$27:$W$387,19,0))</f>
        <v/>
      </c>
      <c r="T102" s="87" t="str">
        <f>IF(A102="","",VLOOKUP($A102,temporal!$A$27:$W$387,20,0))</f>
        <v/>
      </c>
      <c r="V102" s="87" t="str">
        <f>VLOOKUP($A102,temporal!$A$27:$W$387,22,0)</f>
        <v/>
      </c>
      <c r="W102" s="87" t="str">
        <f>VLOOKUP($A102,temporal!$A$27:$W$387,23,0)</f>
        <v/>
      </c>
      <c r="Y102" s="90"/>
    </row>
    <row r="103" spans="1:25" s="88" customFormat="1" x14ac:dyDescent="0.2">
      <c r="A103" s="91" t="str">
        <f t="shared" si="1"/>
        <v/>
      </c>
      <c r="B103" s="84" t="str">
        <f>VLOOKUP($A103,temporal!$A$27:$W$387,2,0)</f>
        <v/>
      </c>
      <c r="C103" s="84" t="str">
        <f>IF(B103="","",VLOOKUP($A103,temporal!$A$27:$W$387,3,0))</f>
        <v/>
      </c>
      <c r="D103" s="85"/>
      <c r="E103" s="86" t="str">
        <f>IF(B$10="","",VLOOKUP($A103,temporal!$A$27:$W$387,5,0))</f>
        <v/>
      </c>
      <c r="F103" s="86" t="str">
        <f>IF(B$10="","",VLOOKUP($A103,temporal!$A$27:$W$387,6,0))</f>
        <v/>
      </c>
      <c r="G103" s="86" t="str">
        <f>IF(B$11="","",VLOOKUP($A103,temporal!$A$27:$W$387,7,0))</f>
        <v/>
      </c>
      <c r="H103" s="87" t="str">
        <f>IF(A103="","",VLOOKUP($A103,temporal!$A$27:$W$387,8,0))</f>
        <v/>
      </c>
      <c r="I103" s="87" t="str">
        <f>IF(A103="","",VLOOKUP($A103,temporal!$A$27:$W$387,9,0))</f>
        <v/>
      </c>
      <c r="J103" s="87" t="str">
        <f>IF(A103="","",VLOOKUP($A103,temporal!$A$27:$W$387,10,0))</f>
        <v/>
      </c>
      <c r="K103" s="87" t="str">
        <f>IF(A103="","",VLOOKUP($A103,temporal!$A$27:$W$387,11,0))</f>
        <v/>
      </c>
      <c r="L103" s="87" t="str">
        <f>IF(A103="","",VLOOKUP($A103,temporal!$A$27:$W$387,12,0))</f>
        <v/>
      </c>
      <c r="N103" s="89" t="str">
        <f>IF(B$10="","",VLOOKUP($A103,temporal!$A$27:$W$387,14,0))</f>
        <v/>
      </c>
      <c r="O103" s="89" t="str">
        <f>IF(B$10="","",VLOOKUP($A103,temporal!$A$27:$W$387,15,0))</f>
        <v/>
      </c>
      <c r="P103" s="87" t="str">
        <f>IF(A103="","",VLOOKUP($A103,temporal!$A$27:$W$387,16,0))</f>
        <v/>
      </c>
      <c r="Q103" s="87" t="str">
        <f>IF(A103="","",VLOOKUP($A103,temporal!$A$27:$W$387,17,0))</f>
        <v/>
      </c>
      <c r="R103" s="87" t="str">
        <f>IF(A103="","",VLOOKUP($A103,temporal!$A$27:$W$387,18,0))</f>
        <v/>
      </c>
      <c r="S103" s="87" t="str">
        <f>IF(A103="","",VLOOKUP($A103,temporal!$A$27:$W$387,19,0))</f>
        <v/>
      </c>
      <c r="T103" s="87" t="str">
        <f>IF(A103="","",VLOOKUP($A103,temporal!$A$27:$W$387,20,0))</f>
        <v/>
      </c>
      <c r="V103" s="87" t="str">
        <f>VLOOKUP($A103,temporal!$A$27:$W$387,22,0)</f>
        <v/>
      </c>
      <c r="W103" s="87" t="str">
        <f>VLOOKUP($A103,temporal!$A$27:$W$387,23,0)</f>
        <v/>
      </c>
      <c r="Y103" s="90"/>
    </row>
    <row r="104" spans="1:25" s="88" customFormat="1" x14ac:dyDescent="0.2">
      <c r="A104" s="91" t="str">
        <f t="shared" si="1"/>
        <v/>
      </c>
      <c r="B104" s="84" t="str">
        <f>VLOOKUP($A104,temporal!$A$27:$W$387,2,0)</f>
        <v/>
      </c>
      <c r="C104" s="84" t="str">
        <f>IF(B104="","",VLOOKUP($A104,temporal!$A$27:$W$387,3,0))</f>
        <v/>
      </c>
      <c r="D104" s="85"/>
      <c r="E104" s="86" t="str">
        <f>IF(B$10="","",VLOOKUP($A104,temporal!$A$27:$W$387,5,0))</f>
        <v/>
      </c>
      <c r="F104" s="86" t="str">
        <f>IF(B$10="","",VLOOKUP($A104,temporal!$A$27:$W$387,6,0))</f>
        <v/>
      </c>
      <c r="G104" s="86" t="str">
        <f>IF(B$11="","",VLOOKUP($A104,temporal!$A$27:$W$387,7,0))</f>
        <v/>
      </c>
      <c r="H104" s="87" t="str">
        <f>IF(A104="","",VLOOKUP($A104,temporal!$A$27:$W$387,8,0))</f>
        <v/>
      </c>
      <c r="I104" s="87" t="str">
        <f>IF(A104="","",VLOOKUP($A104,temporal!$A$27:$W$387,9,0))</f>
        <v/>
      </c>
      <c r="J104" s="87" t="str">
        <f>IF(A104="","",VLOOKUP($A104,temporal!$A$27:$W$387,10,0))</f>
        <v/>
      </c>
      <c r="K104" s="87" t="str">
        <f>IF(A104="","",VLOOKUP($A104,temporal!$A$27:$W$387,11,0))</f>
        <v/>
      </c>
      <c r="L104" s="87" t="str">
        <f>IF(A104="","",VLOOKUP($A104,temporal!$A$27:$W$387,12,0))</f>
        <v/>
      </c>
      <c r="N104" s="89" t="str">
        <f>IF(B$10="","",VLOOKUP($A104,temporal!$A$27:$W$387,14,0))</f>
        <v/>
      </c>
      <c r="O104" s="89" t="str">
        <f>IF(B$10="","",VLOOKUP($A104,temporal!$A$27:$W$387,15,0))</f>
        <v/>
      </c>
      <c r="P104" s="87" t="str">
        <f>IF(A104="","",VLOOKUP($A104,temporal!$A$27:$W$387,16,0))</f>
        <v/>
      </c>
      <c r="Q104" s="87" t="str">
        <f>IF(A104="","",VLOOKUP($A104,temporal!$A$27:$W$387,17,0))</f>
        <v/>
      </c>
      <c r="R104" s="87" t="str">
        <f>IF(A104="","",VLOOKUP($A104,temporal!$A$27:$W$387,18,0))</f>
        <v/>
      </c>
      <c r="S104" s="87" t="str">
        <f>IF(A104="","",VLOOKUP($A104,temporal!$A$27:$W$387,19,0))</f>
        <v/>
      </c>
      <c r="T104" s="87" t="str">
        <f>IF(A104="","",VLOOKUP($A104,temporal!$A$27:$W$387,20,0))</f>
        <v/>
      </c>
      <c r="V104" s="87" t="str">
        <f>VLOOKUP($A104,temporal!$A$27:$W$387,22,0)</f>
        <v/>
      </c>
      <c r="W104" s="87" t="str">
        <f>VLOOKUP($A104,temporal!$A$27:$W$387,23,0)</f>
        <v/>
      </c>
      <c r="Y104" s="90"/>
    </row>
    <row r="105" spans="1:25" s="88" customFormat="1" x14ac:dyDescent="0.2">
      <c r="A105" s="91" t="str">
        <f t="shared" si="1"/>
        <v/>
      </c>
      <c r="B105" s="84" t="str">
        <f>VLOOKUP($A105,temporal!$A$27:$W$387,2,0)</f>
        <v/>
      </c>
      <c r="C105" s="84" t="str">
        <f>IF(B105="","",VLOOKUP($A105,temporal!$A$27:$W$387,3,0))</f>
        <v/>
      </c>
      <c r="D105" s="85"/>
      <c r="E105" s="86" t="str">
        <f>IF(B$10="","",VLOOKUP($A105,temporal!$A$27:$W$387,5,0))</f>
        <v/>
      </c>
      <c r="F105" s="86" t="str">
        <f>IF(B$10="","",VLOOKUP($A105,temporal!$A$27:$W$387,6,0))</f>
        <v/>
      </c>
      <c r="G105" s="86" t="str">
        <f>IF(B$11="","",VLOOKUP($A105,temporal!$A$27:$W$387,7,0))</f>
        <v/>
      </c>
      <c r="H105" s="87" t="str">
        <f>IF(A105="","",VLOOKUP($A105,temporal!$A$27:$W$387,8,0))</f>
        <v/>
      </c>
      <c r="I105" s="87" t="str">
        <f>IF(A105="","",VLOOKUP($A105,temporal!$A$27:$W$387,9,0))</f>
        <v/>
      </c>
      <c r="J105" s="87" t="str">
        <f>IF(A105="","",VLOOKUP($A105,temporal!$A$27:$W$387,10,0))</f>
        <v/>
      </c>
      <c r="K105" s="87" t="str">
        <f>IF(A105="","",VLOOKUP($A105,temporal!$A$27:$W$387,11,0))</f>
        <v/>
      </c>
      <c r="L105" s="87" t="str">
        <f>IF(A105="","",VLOOKUP($A105,temporal!$A$27:$W$387,12,0))</f>
        <v/>
      </c>
      <c r="N105" s="89" t="str">
        <f>IF(B$10="","",VLOOKUP($A105,temporal!$A$27:$W$387,14,0))</f>
        <v/>
      </c>
      <c r="O105" s="89" t="str">
        <f>IF(B$10="","",VLOOKUP($A105,temporal!$A$27:$W$387,15,0))</f>
        <v/>
      </c>
      <c r="P105" s="87" t="str">
        <f>IF(A105="","",VLOOKUP($A105,temporal!$A$27:$W$387,16,0))</f>
        <v/>
      </c>
      <c r="Q105" s="87" t="str">
        <f>IF(A105="","",VLOOKUP($A105,temporal!$A$27:$W$387,17,0))</f>
        <v/>
      </c>
      <c r="R105" s="87" t="str">
        <f>IF(A105="","",VLOOKUP($A105,temporal!$A$27:$W$387,18,0))</f>
        <v/>
      </c>
      <c r="S105" s="87" t="str">
        <f>IF(A105="","",VLOOKUP($A105,temporal!$A$27:$W$387,19,0))</f>
        <v/>
      </c>
      <c r="T105" s="87" t="str">
        <f>IF(A105="","",VLOOKUP($A105,temporal!$A$27:$W$387,20,0))</f>
        <v/>
      </c>
      <c r="V105" s="87" t="str">
        <f>VLOOKUP($A105,temporal!$A$27:$W$387,22,0)</f>
        <v/>
      </c>
      <c r="W105" s="87" t="str">
        <f>VLOOKUP($A105,temporal!$A$27:$W$387,23,0)</f>
        <v/>
      </c>
      <c r="Y105" s="90"/>
    </row>
    <row r="106" spans="1:25" s="88" customFormat="1" x14ac:dyDescent="0.2">
      <c r="A106" s="91" t="str">
        <f t="shared" si="1"/>
        <v/>
      </c>
      <c r="B106" s="84" t="str">
        <f>VLOOKUP($A106,temporal!$A$27:$W$387,2,0)</f>
        <v/>
      </c>
      <c r="C106" s="84" t="str">
        <f>IF(B106="","",VLOOKUP($A106,temporal!$A$27:$W$387,3,0))</f>
        <v/>
      </c>
      <c r="D106" s="85"/>
      <c r="E106" s="86" t="str">
        <f>IF(B$10="","",VLOOKUP($A106,temporal!$A$27:$W$387,5,0))</f>
        <v/>
      </c>
      <c r="F106" s="86" t="str">
        <f>IF(B$10="","",VLOOKUP($A106,temporal!$A$27:$W$387,6,0))</f>
        <v/>
      </c>
      <c r="G106" s="86" t="str">
        <f>IF(B$11="","",VLOOKUP($A106,temporal!$A$27:$W$387,7,0))</f>
        <v/>
      </c>
      <c r="H106" s="87" t="str">
        <f>IF(A106="","",VLOOKUP($A106,temporal!$A$27:$W$387,8,0))</f>
        <v/>
      </c>
      <c r="I106" s="87" t="str">
        <f>IF(A106="","",VLOOKUP($A106,temporal!$A$27:$W$387,9,0))</f>
        <v/>
      </c>
      <c r="J106" s="87" t="str">
        <f>IF(A106="","",VLOOKUP($A106,temporal!$A$27:$W$387,10,0))</f>
        <v/>
      </c>
      <c r="K106" s="87" t="str">
        <f>IF(A106="","",VLOOKUP($A106,temporal!$A$27:$W$387,11,0))</f>
        <v/>
      </c>
      <c r="L106" s="87" t="str">
        <f>IF(A106="","",VLOOKUP($A106,temporal!$A$27:$W$387,12,0))</f>
        <v/>
      </c>
      <c r="N106" s="89" t="str">
        <f>IF(B$10="","",VLOOKUP($A106,temporal!$A$27:$W$387,14,0))</f>
        <v/>
      </c>
      <c r="O106" s="89" t="str">
        <f>IF(B$10="","",VLOOKUP($A106,temporal!$A$27:$W$387,15,0))</f>
        <v/>
      </c>
      <c r="P106" s="87" t="str">
        <f>IF(A106="","",VLOOKUP($A106,temporal!$A$27:$W$387,16,0))</f>
        <v/>
      </c>
      <c r="Q106" s="87" t="str">
        <f>IF(A106="","",VLOOKUP($A106,temporal!$A$27:$W$387,17,0))</f>
        <v/>
      </c>
      <c r="R106" s="87" t="str">
        <f>IF(A106="","",VLOOKUP($A106,temporal!$A$27:$W$387,18,0))</f>
        <v/>
      </c>
      <c r="S106" s="87" t="str">
        <f>IF(A106="","",VLOOKUP($A106,temporal!$A$27:$W$387,19,0))</f>
        <v/>
      </c>
      <c r="T106" s="87" t="str">
        <f>IF(A106="","",VLOOKUP($A106,temporal!$A$27:$W$387,20,0))</f>
        <v/>
      </c>
      <c r="V106" s="87" t="str">
        <f>VLOOKUP($A106,temporal!$A$27:$W$387,22,0)</f>
        <v/>
      </c>
      <c r="W106" s="87" t="str">
        <f>VLOOKUP($A106,temporal!$A$27:$W$387,23,0)</f>
        <v/>
      </c>
      <c r="Y106" s="90"/>
    </row>
    <row r="107" spans="1:25" s="88" customFormat="1" x14ac:dyDescent="0.2">
      <c r="A107" s="91" t="str">
        <f t="shared" si="1"/>
        <v/>
      </c>
      <c r="B107" s="84" t="str">
        <f>VLOOKUP($A107,temporal!$A$27:$W$387,2,0)</f>
        <v/>
      </c>
      <c r="C107" s="84" t="str">
        <f>IF(B107="","",VLOOKUP($A107,temporal!$A$27:$W$387,3,0))</f>
        <v/>
      </c>
      <c r="D107" s="85"/>
      <c r="E107" s="86" t="str">
        <f>IF(B$10="","",VLOOKUP($A107,temporal!$A$27:$W$387,5,0))</f>
        <v/>
      </c>
      <c r="F107" s="86" t="str">
        <f>IF(B$10="","",VLOOKUP($A107,temporal!$A$27:$W$387,6,0))</f>
        <v/>
      </c>
      <c r="G107" s="86" t="str">
        <f>IF(B$11="","",VLOOKUP($A107,temporal!$A$27:$W$387,7,0))</f>
        <v/>
      </c>
      <c r="H107" s="87" t="str">
        <f>IF(A107="","",VLOOKUP($A107,temporal!$A$27:$W$387,8,0))</f>
        <v/>
      </c>
      <c r="I107" s="87" t="str">
        <f>IF(A107="","",VLOOKUP($A107,temporal!$A$27:$W$387,9,0))</f>
        <v/>
      </c>
      <c r="J107" s="87" t="str">
        <f>IF(A107="","",VLOOKUP($A107,temporal!$A$27:$W$387,10,0))</f>
        <v/>
      </c>
      <c r="K107" s="87" t="str">
        <f>IF(A107="","",VLOOKUP($A107,temporal!$A$27:$W$387,11,0))</f>
        <v/>
      </c>
      <c r="L107" s="87" t="str">
        <f>IF(A107="","",VLOOKUP($A107,temporal!$A$27:$W$387,12,0))</f>
        <v/>
      </c>
      <c r="N107" s="89" t="str">
        <f>IF(B$10="","",VLOOKUP($A107,temporal!$A$27:$W$387,14,0))</f>
        <v/>
      </c>
      <c r="O107" s="89" t="str">
        <f>IF(B$10="","",VLOOKUP($A107,temporal!$A$27:$W$387,15,0))</f>
        <v/>
      </c>
      <c r="P107" s="87" t="str">
        <f>IF(A107="","",VLOOKUP($A107,temporal!$A$27:$W$387,16,0))</f>
        <v/>
      </c>
      <c r="Q107" s="87" t="str">
        <f>IF(A107="","",VLOOKUP($A107,temporal!$A$27:$W$387,17,0))</f>
        <v/>
      </c>
      <c r="R107" s="87" t="str">
        <f>IF(A107="","",VLOOKUP($A107,temporal!$A$27:$W$387,18,0))</f>
        <v/>
      </c>
      <c r="S107" s="87" t="str">
        <f>IF(A107="","",VLOOKUP($A107,temporal!$A$27:$W$387,19,0))</f>
        <v/>
      </c>
      <c r="T107" s="87" t="str">
        <f>IF(A107="","",VLOOKUP($A107,temporal!$A$27:$W$387,20,0))</f>
        <v/>
      </c>
      <c r="V107" s="87" t="str">
        <f>VLOOKUP($A107,temporal!$A$27:$W$387,22,0)</f>
        <v/>
      </c>
      <c r="W107" s="87" t="str">
        <f>VLOOKUP($A107,temporal!$A$27:$W$387,23,0)</f>
        <v/>
      </c>
      <c r="Y107" s="90"/>
    </row>
    <row r="108" spans="1:25" s="88" customFormat="1" x14ac:dyDescent="0.2">
      <c r="A108" s="91" t="str">
        <f t="shared" si="1"/>
        <v/>
      </c>
      <c r="B108" s="84" t="str">
        <f>VLOOKUP($A108,temporal!$A$27:$W$387,2,0)</f>
        <v/>
      </c>
      <c r="C108" s="84" t="str">
        <f>IF(B108="","",VLOOKUP($A108,temporal!$A$27:$W$387,3,0))</f>
        <v/>
      </c>
      <c r="D108" s="85"/>
      <c r="E108" s="86" t="str">
        <f>IF(B$10="","",VLOOKUP($A108,temporal!$A$27:$W$387,5,0))</f>
        <v/>
      </c>
      <c r="F108" s="86" t="str">
        <f>IF(B$10="","",VLOOKUP($A108,temporal!$A$27:$W$387,6,0))</f>
        <v/>
      </c>
      <c r="G108" s="86" t="str">
        <f>IF(B$11="","",VLOOKUP($A108,temporal!$A$27:$W$387,7,0))</f>
        <v/>
      </c>
      <c r="H108" s="87" t="str">
        <f>IF(A108="","",VLOOKUP($A108,temporal!$A$27:$W$387,8,0))</f>
        <v/>
      </c>
      <c r="I108" s="87" t="str">
        <f>IF(A108="","",VLOOKUP($A108,temporal!$A$27:$W$387,9,0))</f>
        <v/>
      </c>
      <c r="J108" s="87" t="str">
        <f>IF(A108="","",VLOOKUP($A108,temporal!$A$27:$W$387,10,0))</f>
        <v/>
      </c>
      <c r="K108" s="87" t="str">
        <f>IF(A108="","",VLOOKUP($A108,temporal!$A$27:$W$387,11,0))</f>
        <v/>
      </c>
      <c r="L108" s="87" t="str">
        <f>IF(A108="","",VLOOKUP($A108,temporal!$A$27:$W$387,12,0))</f>
        <v/>
      </c>
      <c r="N108" s="89" t="str">
        <f>IF(B$10="","",VLOOKUP($A108,temporal!$A$27:$W$387,14,0))</f>
        <v/>
      </c>
      <c r="O108" s="89" t="str">
        <f>IF(B$10="","",VLOOKUP($A108,temporal!$A$27:$W$387,15,0))</f>
        <v/>
      </c>
      <c r="P108" s="87" t="str">
        <f>IF(A108="","",VLOOKUP($A108,temporal!$A$27:$W$387,16,0))</f>
        <v/>
      </c>
      <c r="Q108" s="87" t="str">
        <f>IF(A108="","",VLOOKUP($A108,temporal!$A$27:$W$387,17,0))</f>
        <v/>
      </c>
      <c r="R108" s="87" t="str">
        <f>IF(A108="","",VLOOKUP($A108,temporal!$A$27:$W$387,18,0))</f>
        <v/>
      </c>
      <c r="S108" s="87" t="str">
        <f>IF(A108="","",VLOOKUP($A108,temporal!$A$27:$W$387,19,0))</f>
        <v/>
      </c>
      <c r="T108" s="87" t="str">
        <f>IF(A108="","",VLOOKUP($A108,temporal!$A$27:$W$387,20,0))</f>
        <v/>
      </c>
      <c r="V108" s="87" t="str">
        <f>VLOOKUP($A108,temporal!$A$27:$W$387,22,0)</f>
        <v/>
      </c>
      <c r="W108" s="87" t="str">
        <f>VLOOKUP($A108,temporal!$A$27:$W$387,23,0)</f>
        <v/>
      </c>
      <c r="Y108" s="90"/>
    </row>
    <row r="109" spans="1:25" s="88" customFormat="1" x14ac:dyDescent="0.2">
      <c r="A109" s="91" t="str">
        <f t="shared" si="1"/>
        <v/>
      </c>
      <c r="B109" s="84" t="str">
        <f>VLOOKUP($A109,temporal!$A$27:$W$387,2,0)</f>
        <v/>
      </c>
      <c r="C109" s="84" t="str">
        <f>IF(B109="","",VLOOKUP($A109,temporal!$A$27:$W$387,3,0))</f>
        <v/>
      </c>
      <c r="D109" s="85"/>
      <c r="E109" s="86" t="str">
        <f>IF(B$10="","",VLOOKUP($A109,temporal!$A$27:$W$387,5,0))</f>
        <v/>
      </c>
      <c r="F109" s="86" t="str">
        <f>IF(B$10="","",VLOOKUP($A109,temporal!$A$27:$W$387,6,0))</f>
        <v/>
      </c>
      <c r="G109" s="86" t="str">
        <f>IF(B$11="","",VLOOKUP($A109,temporal!$A$27:$W$387,7,0))</f>
        <v/>
      </c>
      <c r="H109" s="87" t="str">
        <f>IF(A109="","",VLOOKUP($A109,temporal!$A$27:$W$387,8,0))</f>
        <v/>
      </c>
      <c r="I109" s="87" t="str">
        <f>IF(A109="","",VLOOKUP($A109,temporal!$A$27:$W$387,9,0))</f>
        <v/>
      </c>
      <c r="J109" s="87" t="str">
        <f>IF(A109="","",VLOOKUP($A109,temporal!$A$27:$W$387,10,0))</f>
        <v/>
      </c>
      <c r="K109" s="87" t="str">
        <f>IF(A109="","",VLOOKUP($A109,temporal!$A$27:$W$387,11,0))</f>
        <v/>
      </c>
      <c r="L109" s="87" t="str">
        <f>IF(A109="","",VLOOKUP($A109,temporal!$A$27:$W$387,12,0))</f>
        <v/>
      </c>
      <c r="N109" s="89" t="str">
        <f>IF(B$10="","",VLOOKUP($A109,temporal!$A$27:$W$387,14,0))</f>
        <v/>
      </c>
      <c r="O109" s="89" t="str">
        <f>IF(B$10="","",VLOOKUP($A109,temporal!$A$27:$W$387,15,0))</f>
        <v/>
      </c>
      <c r="P109" s="87" t="str">
        <f>IF(A109="","",VLOOKUP($A109,temporal!$A$27:$W$387,16,0))</f>
        <v/>
      </c>
      <c r="Q109" s="87" t="str">
        <f>IF(A109="","",VLOOKUP($A109,temporal!$A$27:$W$387,17,0))</f>
        <v/>
      </c>
      <c r="R109" s="87" t="str">
        <f>IF(A109="","",VLOOKUP($A109,temporal!$A$27:$W$387,18,0))</f>
        <v/>
      </c>
      <c r="S109" s="87" t="str">
        <f>IF(A109="","",VLOOKUP($A109,temporal!$A$27:$W$387,19,0))</f>
        <v/>
      </c>
      <c r="T109" s="87" t="str">
        <f>IF(A109="","",VLOOKUP($A109,temporal!$A$27:$W$387,20,0))</f>
        <v/>
      </c>
      <c r="V109" s="87" t="str">
        <f>VLOOKUP($A109,temporal!$A$27:$W$387,22,0)</f>
        <v/>
      </c>
      <c r="W109" s="87" t="str">
        <f>VLOOKUP($A109,temporal!$A$27:$W$387,23,0)</f>
        <v/>
      </c>
      <c r="Y109" s="90"/>
    </row>
    <row r="110" spans="1:25" s="88" customFormat="1" x14ac:dyDescent="0.2">
      <c r="A110" s="91" t="str">
        <f t="shared" si="1"/>
        <v/>
      </c>
      <c r="B110" s="84" t="str">
        <f>VLOOKUP($A110,temporal!$A$27:$W$387,2,0)</f>
        <v/>
      </c>
      <c r="C110" s="84" t="str">
        <f>IF(B110="","",VLOOKUP($A110,temporal!$A$27:$W$387,3,0))</f>
        <v/>
      </c>
      <c r="D110" s="85"/>
      <c r="E110" s="86" t="str">
        <f>IF(B$10="","",VLOOKUP($A110,temporal!$A$27:$W$387,5,0))</f>
        <v/>
      </c>
      <c r="F110" s="86" t="str">
        <f>IF(B$10="","",VLOOKUP($A110,temporal!$A$27:$W$387,6,0))</f>
        <v/>
      </c>
      <c r="G110" s="86" t="str">
        <f>IF(B$11="","",VLOOKUP($A110,temporal!$A$27:$W$387,7,0))</f>
        <v/>
      </c>
      <c r="H110" s="87" t="str">
        <f>IF(A110="","",VLOOKUP($A110,temporal!$A$27:$W$387,8,0))</f>
        <v/>
      </c>
      <c r="I110" s="87" t="str">
        <f>IF(A110="","",VLOOKUP($A110,temporal!$A$27:$W$387,9,0))</f>
        <v/>
      </c>
      <c r="J110" s="87" t="str">
        <f>IF(A110="","",VLOOKUP($A110,temporal!$A$27:$W$387,10,0))</f>
        <v/>
      </c>
      <c r="K110" s="87" t="str">
        <f>IF(A110="","",VLOOKUP($A110,temporal!$A$27:$W$387,11,0))</f>
        <v/>
      </c>
      <c r="L110" s="87" t="str">
        <f>IF(A110="","",VLOOKUP($A110,temporal!$A$27:$W$387,12,0))</f>
        <v/>
      </c>
      <c r="N110" s="89" t="str">
        <f>IF(B$10="","",VLOOKUP($A110,temporal!$A$27:$W$387,14,0))</f>
        <v/>
      </c>
      <c r="O110" s="89" t="str">
        <f>IF(B$10="","",VLOOKUP($A110,temporal!$A$27:$W$387,15,0))</f>
        <v/>
      </c>
      <c r="P110" s="87" t="str">
        <f>IF(A110="","",VLOOKUP($A110,temporal!$A$27:$W$387,16,0))</f>
        <v/>
      </c>
      <c r="Q110" s="87" t="str">
        <f>IF(A110="","",VLOOKUP($A110,temporal!$A$27:$W$387,17,0))</f>
        <v/>
      </c>
      <c r="R110" s="87" t="str">
        <f>IF(A110="","",VLOOKUP($A110,temporal!$A$27:$W$387,18,0))</f>
        <v/>
      </c>
      <c r="S110" s="87" t="str">
        <f>IF(A110="","",VLOOKUP($A110,temporal!$A$27:$W$387,19,0))</f>
        <v/>
      </c>
      <c r="T110" s="87" t="str">
        <f>IF(A110="","",VLOOKUP($A110,temporal!$A$27:$W$387,20,0))</f>
        <v/>
      </c>
      <c r="V110" s="87" t="str">
        <f>VLOOKUP($A110,temporal!$A$27:$W$387,22,0)</f>
        <v/>
      </c>
      <c r="W110" s="87" t="str">
        <f>VLOOKUP($A110,temporal!$A$27:$W$387,23,0)</f>
        <v/>
      </c>
      <c r="Y110" s="90"/>
    </row>
    <row r="111" spans="1:25" s="88" customFormat="1" x14ac:dyDescent="0.2">
      <c r="A111" s="91" t="str">
        <f t="shared" si="1"/>
        <v/>
      </c>
      <c r="B111" s="84" t="str">
        <f>VLOOKUP($A111,temporal!$A$27:$W$387,2,0)</f>
        <v/>
      </c>
      <c r="C111" s="84" t="str">
        <f>IF(B111="","",VLOOKUP($A111,temporal!$A$27:$W$387,3,0))</f>
        <v/>
      </c>
      <c r="D111" s="85"/>
      <c r="E111" s="86" t="str">
        <f>IF(B$10="","",VLOOKUP($A111,temporal!$A$27:$W$387,5,0))</f>
        <v/>
      </c>
      <c r="F111" s="86" t="str">
        <f>IF(B$10="","",VLOOKUP($A111,temporal!$A$27:$W$387,6,0))</f>
        <v/>
      </c>
      <c r="G111" s="86" t="str">
        <f>IF(B$11="","",VLOOKUP($A111,temporal!$A$27:$W$387,7,0))</f>
        <v/>
      </c>
      <c r="H111" s="87" t="str">
        <f>IF(A111="","",VLOOKUP($A111,temporal!$A$27:$W$387,8,0))</f>
        <v/>
      </c>
      <c r="I111" s="87" t="str">
        <f>IF(A111="","",VLOOKUP($A111,temporal!$A$27:$W$387,9,0))</f>
        <v/>
      </c>
      <c r="J111" s="87" t="str">
        <f>IF(A111="","",VLOOKUP($A111,temporal!$A$27:$W$387,10,0))</f>
        <v/>
      </c>
      <c r="K111" s="87" t="str">
        <f>IF(A111="","",VLOOKUP($A111,temporal!$A$27:$W$387,11,0))</f>
        <v/>
      </c>
      <c r="L111" s="87" t="str">
        <f>IF(A111="","",VLOOKUP($A111,temporal!$A$27:$W$387,12,0))</f>
        <v/>
      </c>
      <c r="N111" s="89" t="str">
        <f>IF(B$10="","",VLOOKUP($A111,temporal!$A$27:$W$387,14,0))</f>
        <v/>
      </c>
      <c r="O111" s="89" t="str">
        <f>IF(B$10="","",VLOOKUP($A111,temporal!$A$27:$W$387,15,0))</f>
        <v/>
      </c>
      <c r="P111" s="87" t="str">
        <f>IF(A111="","",VLOOKUP($A111,temporal!$A$27:$W$387,16,0))</f>
        <v/>
      </c>
      <c r="Q111" s="87" t="str">
        <f>IF(A111="","",VLOOKUP($A111,temporal!$A$27:$W$387,17,0))</f>
        <v/>
      </c>
      <c r="R111" s="87" t="str">
        <f>IF(A111="","",VLOOKUP($A111,temporal!$A$27:$W$387,18,0))</f>
        <v/>
      </c>
      <c r="S111" s="87" t="str">
        <f>IF(A111="","",VLOOKUP($A111,temporal!$A$27:$W$387,19,0))</f>
        <v/>
      </c>
      <c r="T111" s="87" t="str">
        <f>IF(A111="","",VLOOKUP($A111,temporal!$A$27:$W$387,20,0))</f>
        <v/>
      </c>
      <c r="V111" s="87" t="str">
        <f>VLOOKUP($A111,temporal!$A$27:$W$387,22,0)</f>
        <v/>
      </c>
      <c r="W111" s="87" t="str">
        <f>VLOOKUP($A111,temporal!$A$27:$W$387,23,0)</f>
        <v/>
      </c>
      <c r="Y111" s="90"/>
    </row>
    <row r="112" spans="1:25" s="88" customFormat="1" x14ac:dyDescent="0.2">
      <c r="A112" s="91" t="str">
        <f t="shared" si="1"/>
        <v/>
      </c>
      <c r="B112" s="84" t="str">
        <f>VLOOKUP($A112,temporal!$A$27:$W$387,2,0)</f>
        <v/>
      </c>
      <c r="C112" s="84" t="str">
        <f>IF(B112="","",VLOOKUP($A112,temporal!$A$27:$W$387,3,0))</f>
        <v/>
      </c>
      <c r="D112" s="85"/>
      <c r="E112" s="86" t="str">
        <f>IF(B$10="","",VLOOKUP($A112,temporal!$A$27:$W$387,5,0))</f>
        <v/>
      </c>
      <c r="F112" s="86" t="str">
        <f>IF(B$10="","",VLOOKUP($A112,temporal!$A$27:$W$387,6,0))</f>
        <v/>
      </c>
      <c r="G112" s="86" t="str">
        <f>IF(B$11="","",VLOOKUP($A112,temporal!$A$27:$W$387,7,0))</f>
        <v/>
      </c>
      <c r="H112" s="87" t="str">
        <f>IF(A112="","",VLOOKUP($A112,temporal!$A$27:$W$387,8,0))</f>
        <v/>
      </c>
      <c r="I112" s="87" t="str">
        <f>IF(A112="","",VLOOKUP($A112,temporal!$A$27:$W$387,9,0))</f>
        <v/>
      </c>
      <c r="J112" s="87" t="str">
        <f>IF(A112="","",VLOOKUP($A112,temporal!$A$27:$W$387,10,0))</f>
        <v/>
      </c>
      <c r="K112" s="87" t="str">
        <f>IF(A112="","",VLOOKUP($A112,temporal!$A$27:$W$387,11,0))</f>
        <v/>
      </c>
      <c r="L112" s="87" t="str">
        <f>IF(A112="","",VLOOKUP($A112,temporal!$A$27:$W$387,12,0))</f>
        <v/>
      </c>
      <c r="N112" s="89" t="str">
        <f>IF(B$10="","",VLOOKUP($A112,temporal!$A$27:$W$387,14,0))</f>
        <v/>
      </c>
      <c r="O112" s="89" t="str">
        <f>IF(B$10="","",VLOOKUP($A112,temporal!$A$27:$W$387,15,0))</f>
        <v/>
      </c>
      <c r="P112" s="87" t="str">
        <f>IF(A112="","",VLOOKUP($A112,temporal!$A$27:$W$387,16,0))</f>
        <v/>
      </c>
      <c r="Q112" s="87" t="str">
        <f>IF(A112="","",VLOOKUP($A112,temporal!$A$27:$W$387,17,0))</f>
        <v/>
      </c>
      <c r="R112" s="87" t="str">
        <f>IF(A112="","",VLOOKUP($A112,temporal!$A$27:$W$387,18,0))</f>
        <v/>
      </c>
      <c r="S112" s="87" t="str">
        <f>IF(A112="","",VLOOKUP($A112,temporal!$A$27:$W$387,19,0))</f>
        <v/>
      </c>
      <c r="T112" s="87" t="str">
        <f>IF(A112="","",VLOOKUP($A112,temporal!$A$27:$W$387,20,0))</f>
        <v/>
      </c>
      <c r="V112" s="87" t="str">
        <f>VLOOKUP($A112,temporal!$A$27:$W$387,22,0)</f>
        <v/>
      </c>
      <c r="W112" s="87" t="str">
        <f>VLOOKUP($A112,temporal!$A$27:$W$387,23,0)</f>
        <v/>
      </c>
      <c r="Y112" s="90"/>
    </row>
    <row r="113" spans="1:25" s="88" customFormat="1" x14ac:dyDescent="0.2">
      <c r="A113" s="91" t="str">
        <f t="shared" si="1"/>
        <v/>
      </c>
      <c r="B113" s="84" t="str">
        <f>VLOOKUP($A113,temporal!$A$27:$W$387,2,0)</f>
        <v/>
      </c>
      <c r="C113" s="84" t="str">
        <f>IF(B113="","",VLOOKUP($A113,temporal!$A$27:$W$387,3,0))</f>
        <v/>
      </c>
      <c r="D113" s="85"/>
      <c r="E113" s="86" t="str">
        <f>IF(B$10="","",VLOOKUP($A113,temporal!$A$27:$W$387,5,0))</f>
        <v/>
      </c>
      <c r="F113" s="86" t="str">
        <f>IF(B$10="","",VLOOKUP($A113,temporal!$A$27:$W$387,6,0))</f>
        <v/>
      </c>
      <c r="G113" s="86" t="str">
        <f>IF(B$11="","",VLOOKUP($A113,temporal!$A$27:$W$387,7,0))</f>
        <v/>
      </c>
      <c r="H113" s="87" t="str">
        <f>IF(A113="","",VLOOKUP($A113,temporal!$A$27:$W$387,8,0))</f>
        <v/>
      </c>
      <c r="I113" s="87" t="str">
        <f>IF(A113="","",VLOOKUP($A113,temporal!$A$27:$W$387,9,0))</f>
        <v/>
      </c>
      <c r="J113" s="87" t="str">
        <f>IF(A113="","",VLOOKUP($A113,temporal!$A$27:$W$387,10,0))</f>
        <v/>
      </c>
      <c r="K113" s="87" t="str">
        <f>IF(A113="","",VLOOKUP($A113,temporal!$A$27:$W$387,11,0))</f>
        <v/>
      </c>
      <c r="L113" s="87" t="str">
        <f>IF(A113="","",VLOOKUP($A113,temporal!$A$27:$W$387,12,0))</f>
        <v/>
      </c>
      <c r="N113" s="89" t="str">
        <f>IF(B$10="","",VLOOKUP($A113,temporal!$A$27:$W$387,14,0))</f>
        <v/>
      </c>
      <c r="O113" s="89" t="str">
        <f>IF(B$10="","",VLOOKUP($A113,temporal!$A$27:$W$387,15,0))</f>
        <v/>
      </c>
      <c r="P113" s="87" t="str">
        <f>IF(A113="","",VLOOKUP($A113,temporal!$A$27:$W$387,16,0))</f>
        <v/>
      </c>
      <c r="Q113" s="87" t="str">
        <f>IF(A113="","",VLOOKUP($A113,temporal!$A$27:$W$387,17,0))</f>
        <v/>
      </c>
      <c r="R113" s="87" t="str">
        <f>IF(A113="","",VLOOKUP($A113,temporal!$A$27:$W$387,18,0))</f>
        <v/>
      </c>
      <c r="S113" s="87" t="str">
        <f>IF(A113="","",VLOOKUP($A113,temporal!$A$27:$W$387,19,0))</f>
        <v/>
      </c>
      <c r="T113" s="87" t="str">
        <f>IF(A113="","",VLOOKUP($A113,temporal!$A$27:$W$387,20,0))</f>
        <v/>
      </c>
      <c r="V113" s="87" t="str">
        <f>VLOOKUP($A113,temporal!$A$27:$W$387,22,0)</f>
        <v/>
      </c>
      <c r="W113" s="87" t="str">
        <f>VLOOKUP($A113,temporal!$A$27:$W$387,23,0)</f>
        <v/>
      </c>
      <c r="Y113" s="90"/>
    </row>
    <row r="114" spans="1:25" s="88" customFormat="1" x14ac:dyDescent="0.2">
      <c r="A114" s="91" t="str">
        <f t="shared" si="1"/>
        <v/>
      </c>
      <c r="B114" s="84" t="str">
        <f>VLOOKUP($A114,temporal!$A$27:$W$387,2,0)</f>
        <v/>
      </c>
      <c r="C114" s="84" t="str">
        <f>IF(B114="","",VLOOKUP($A114,temporal!$A$27:$W$387,3,0))</f>
        <v/>
      </c>
      <c r="D114" s="85"/>
      <c r="E114" s="86" t="str">
        <f>IF(B$10="","",VLOOKUP($A114,temporal!$A$27:$W$387,5,0))</f>
        <v/>
      </c>
      <c r="F114" s="86" t="str">
        <f>IF(B$10="","",VLOOKUP($A114,temporal!$A$27:$W$387,6,0))</f>
        <v/>
      </c>
      <c r="G114" s="86" t="str">
        <f>IF(B$11="","",VLOOKUP($A114,temporal!$A$27:$W$387,7,0))</f>
        <v/>
      </c>
      <c r="H114" s="87" t="str">
        <f>IF(A114="","",VLOOKUP($A114,temporal!$A$27:$W$387,8,0))</f>
        <v/>
      </c>
      <c r="I114" s="87" t="str">
        <f>IF(A114="","",VLOOKUP($A114,temporal!$A$27:$W$387,9,0))</f>
        <v/>
      </c>
      <c r="J114" s="87" t="str">
        <f>IF(A114="","",VLOOKUP($A114,temporal!$A$27:$W$387,10,0))</f>
        <v/>
      </c>
      <c r="K114" s="87" t="str">
        <f>IF(A114="","",VLOOKUP($A114,temporal!$A$27:$W$387,11,0))</f>
        <v/>
      </c>
      <c r="L114" s="87" t="str">
        <f>IF(A114="","",VLOOKUP($A114,temporal!$A$27:$W$387,12,0))</f>
        <v/>
      </c>
      <c r="N114" s="89" t="str">
        <f>IF(B$10="","",VLOOKUP($A114,temporal!$A$27:$W$387,14,0))</f>
        <v/>
      </c>
      <c r="O114" s="89" t="str">
        <f>IF(B$10="","",VLOOKUP($A114,temporal!$A$27:$W$387,15,0))</f>
        <v/>
      </c>
      <c r="P114" s="87" t="str">
        <f>IF(A114="","",VLOOKUP($A114,temporal!$A$27:$W$387,16,0))</f>
        <v/>
      </c>
      <c r="Q114" s="87" t="str">
        <f>IF(A114="","",VLOOKUP($A114,temporal!$A$27:$W$387,17,0))</f>
        <v/>
      </c>
      <c r="R114" s="87" t="str">
        <f>IF(A114="","",VLOOKUP($A114,temporal!$A$27:$W$387,18,0))</f>
        <v/>
      </c>
      <c r="S114" s="87" t="str">
        <f>IF(A114="","",VLOOKUP($A114,temporal!$A$27:$W$387,19,0))</f>
        <v/>
      </c>
      <c r="T114" s="87" t="str">
        <f>IF(A114="","",VLOOKUP($A114,temporal!$A$27:$W$387,20,0))</f>
        <v/>
      </c>
      <c r="V114" s="87" t="str">
        <f>VLOOKUP($A114,temporal!$A$27:$W$387,22,0)</f>
        <v/>
      </c>
      <c r="W114" s="87" t="str">
        <f>VLOOKUP($A114,temporal!$A$27:$W$387,23,0)</f>
        <v/>
      </c>
      <c r="Y114" s="90"/>
    </row>
    <row r="115" spans="1:25" s="88" customFormat="1" x14ac:dyDescent="0.2">
      <c r="A115" s="91" t="str">
        <f t="shared" si="1"/>
        <v/>
      </c>
      <c r="B115" s="84" t="str">
        <f>VLOOKUP($A115,temporal!$A$27:$W$387,2,0)</f>
        <v/>
      </c>
      <c r="C115" s="84" t="str">
        <f>IF(B115="","",VLOOKUP($A115,temporal!$A$27:$W$387,3,0))</f>
        <v/>
      </c>
      <c r="D115" s="85"/>
      <c r="E115" s="86" t="str">
        <f>IF(B$10="","",VLOOKUP($A115,temporal!$A$27:$W$387,5,0))</f>
        <v/>
      </c>
      <c r="F115" s="86" t="str">
        <f>IF(B$10="","",VLOOKUP($A115,temporal!$A$27:$W$387,6,0))</f>
        <v/>
      </c>
      <c r="G115" s="86" t="str">
        <f>IF(B$11="","",VLOOKUP($A115,temporal!$A$27:$W$387,7,0))</f>
        <v/>
      </c>
      <c r="H115" s="87" t="str">
        <f>IF(A115="","",VLOOKUP($A115,temporal!$A$27:$W$387,8,0))</f>
        <v/>
      </c>
      <c r="I115" s="87" t="str">
        <f>IF(A115="","",VLOOKUP($A115,temporal!$A$27:$W$387,9,0))</f>
        <v/>
      </c>
      <c r="J115" s="87" t="str">
        <f>IF(A115="","",VLOOKUP($A115,temporal!$A$27:$W$387,10,0))</f>
        <v/>
      </c>
      <c r="K115" s="87" t="str">
        <f>IF(A115="","",VLOOKUP($A115,temporal!$A$27:$W$387,11,0))</f>
        <v/>
      </c>
      <c r="L115" s="87" t="str">
        <f>IF(A115="","",VLOOKUP($A115,temporal!$A$27:$W$387,12,0))</f>
        <v/>
      </c>
      <c r="N115" s="89" t="str">
        <f>IF(B$10="","",VLOOKUP($A115,temporal!$A$27:$W$387,14,0))</f>
        <v/>
      </c>
      <c r="O115" s="89" t="str">
        <f>IF(B$10="","",VLOOKUP($A115,temporal!$A$27:$W$387,15,0))</f>
        <v/>
      </c>
      <c r="P115" s="87" t="str">
        <f>IF(A115="","",VLOOKUP($A115,temporal!$A$27:$W$387,16,0))</f>
        <v/>
      </c>
      <c r="Q115" s="87" t="str">
        <f>IF(A115="","",VLOOKUP($A115,temporal!$A$27:$W$387,17,0))</f>
        <v/>
      </c>
      <c r="R115" s="87" t="str">
        <f>IF(A115="","",VLOOKUP($A115,temporal!$A$27:$W$387,18,0))</f>
        <v/>
      </c>
      <c r="S115" s="87" t="str">
        <f>IF(A115="","",VLOOKUP($A115,temporal!$A$27:$W$387,19,0))</f>
        <v/>
      </c>
      <c r="T115" s="87" t="str">
        <f>IF(A115="","",VLOOKUP($A115,temporal!$A$27:$W$387,20,0))</f>
        <v/>
      </c>
      <c r="V115" s="87" t="str">
        <f>VLOOKUP($A115,temporal!$A$27:$W$387,22,0)</f>
        <v/>
      </c>
      <c r="W115" s="87" t="str">
        <f>VLOOKUP($A115,temporal!$A$27:$W$387,23,0)</f>
        <v/>
      </c>
      <c r="Y115" s="90"/>
    </row>
    <row r="116" spans="1:25" s="88" customFormat="1" x14ac:dyDescent="0.2">
      <c r="A116" s="91" t="str">
        <f t="shared" si="1"/>
        <v/>
      </c>
      <c r="B116" s="84" t="str">
        <f>VLOOKUP($A116,temporal!$A$27:$W$387,2,0)</f>
        <v/>
      </c>
      <c r="C116" s="84" t="str">
        <f>IF(B116="","",VLOOKUP($A116,temporal!$A$27:$W$387,3,0))</f>
        <v/>
      </c>
      <c r="D116" s="85"/>
      <c r="E116" s="86" t="str">
        <f>IF(B$10="","",VLOOKUP($A116,temporal!$A$27:$W$387,5,0))</f>
        <v/>
      </c>
      <c r="F116" s="86" t="str">
        <f>IF(B$10="","",VLOOKUP($A116,temporal!$A$27:$W$387,6,0))</f>
        <v/>
      </c>
      <c r="G116" s="86" t="str">
        <f>IF(B$11="","",VLOOKUP($A116,temporal!$A$27:$W$387,7,0))</f>
        <v/>
      </c>
      <c r="H116" s="87" t="str">
        <f>IF(A116="","",VLOOKUP($A116,temporal!$A$27:$W$387,8,0))</f>
        <v/>
      </c>
      <c r="I116" s="87" t="str">
        <f>IF(A116="","",VLOOKUP($A116,temporal!$A$27:$W$387,9,0))</f>
        <v/>
      </c>
      <c r="J116" s="87" t="str">
        <f>IF(A116="","",VLOOKUP($A116,temporal!$A$27:$W$387,10,0))</f>
        <v/>
      </c>
      <c r="K116" s="87" t="str">
        <f>IF(A116="","",VLOOKUP($A116,temporal!$A$27:$W$387,11,0))</f>
        <v/>
      </c>
      <c r="L116" s="87" t="str">
        <f>IF(A116="","",VLOOKUP($A116,temporal!$A$27:$W$387,12,0))</f>
        <v/>
      </c>
      <c r="N116" s="89" t="str">
        <f>IF(B$10="","",VLOOKUP($A116,temporal!$A$27:$W$387,14,0))</f>
        <v/>
      </c>
      <c r="O116" s="89" t="str">
        <f>IF(B$10="","",VLOOKUP($A116,temporal!$A$27:$W$387,15,0))</f>
        <v/>
      </c>
      <c r="P116" s="87" t="str">
        <f>IF(A116="","",VLOOKUP($A116,temporal!$A$27:$W$387,16,0))</f>
        <v/>
      </c>
      <c r="Q116" s="87" t="str">
        <f>IF(A116="","",VLOOKUP($A116,temporal!$A$27:$W$387,17,0))</f>
        <v/>
      </c>
      <c r="R116" s="87" t="str">
        <f>IF(A116="","",VLOOKUP($A116,temporal!$A$27:$W$387,18,0))</f>
        <v/>
      </c>
      <c r="S116" s="87" t="str">
        <f>IF(A116="","",VLOOKUP($A116,temporal!$A$27:$W$387,19,0))</f>
        <v/>
      </c>
      <c r="T116" s="87" t="str">
        <f>IF(A116="","",VLOOKUP($A116,temporal!$A$27:$W$387,20,0))</f>
        <v/>
      </c>
      <c r="V116" s="87" t="str">
        <f>VLOOKUP($A116,temporal!$A$27:$W$387,22,0)</f>
        <v/>
      </c>
      <c r="W116" s="87" t="str">
        <f>VLOOKUP($A116,temporal!$A$27:$W$387,23,0)</f>
        <v/>
      </c>
      <c r="Y116" s="90"/>
    </row>
    <row r="117" spans="1:25" s="88" customFormat="1" x14ac:dyDescent="0.2">
      <c r="A117" s="91" t="str">
        <f t="shared" si="1"/>
        <v/>
      </c>
      <c r="B117" s="84" t="str">
        <f>VLOOKUP($A117,temporal!$A$27:$W$387,2,0)</f>
        <v/>
      </c>
      <c r="C117" s="84" t="str">
        <f>IF(B117="","",VLOOKUP($A117,temporal!$A$27:$W$387,3,0))</f>
        <v/>
      </c>
      <c r="D117" s="85"/>
      <c r="E117" s="86" t="str">
        <f>IF(B$10="","",VLOOKUP($A117,temporal!$A$27:$W$387,5,0))</f>
        <v/>
      </c>
      <c r="F117" s="86" t="str">
        <f>IF(B$10="","",VLOOKUP($A117,temporal!$A$27:$W$387,6,0))</f>
        <v/>
      </c>
      <c r="G117" s="86" t="str">
        <f>IF(B$11="","",VLOOKUP($A117,temporal!$A$27:$W$387,7,0))</f>
        <v/>
      </c>
      <c r="H117" s="87" t="str">
        <f>IF(A117="","",VLOOKUP($A117,temporal!$A$27:$W$387,8,0))</f>
        <v/>
      </c>
      <c r="I117" s="87" t="str">
        <f>IF(A117="","",VLOOKUP($A117,temporal!$A$27:$W$387,9,0))</f>
        <v/>
      </c>
      <c r="J117" s="87" t="str">
        <f>IF(A117="","",VLOOKUP($A117,temporal!$A$27:$W$387,10,0))</f>
        <v/>
      </c>
      <c r="K117" s="87" t="str">
        <f>IF(A117="","",VLOOKUP($A117,temporal!$A$27:$W$387,11,0))</f>
        <v/>
      </c>
      <c r="L117" s="87" t="str">
        <f>IF(A117="","",VLOOKUP($A117,temporal!$A$27:$W$387,12,0))</f>
        <v/>
      </c>
      <c r="N117" s="89" t="str">
        <f>IF(B$10="","",VLOOKUP($A117,temporal!$A$27:$W$387,14,0))</f>
        <v/>
      </c>
      <c r="O117" s="89" t="str">
        <f>IF(B$10="","",VLOOKUP($A117,temporal!$A$27:$W$387,15,0))</f>
        <v/>
      </c>
      <c r="P117" s="87" t="str">
        <f>IF(A117="","",VLOOKUP($A117,temporal!$A$27:$W$387,16,0))</f>
        <v/>
      </c>
      <c r="Q117" s="87" t="str">
        <f>IF(A117="","",VLOOKUP($A117,temporal!$A$27:$W$387,17,0))</f>
        <v/>
      </c>
      <c r="R117" s="87" t="str">
        <f>IF(A117="","",VLOOKUP($A117,temporal!$A$27:$W$387,18,0))</f>
        <v/>
      </c>
      <c r="S117" s="87" t="str">
        <f>IF(A117="","",VLOOKUP($A117,temporal!$A$27:$W$387,19,0))</f>
        <v/>
      </c>
      <c r="T117" s="87" t="str">
        <f>IF(A117="","",VLOOKUP($A117,temporal!$A$27:$W$387,20,0))</f>
        <v/>
      </c>
      <c r="V117" s="87" t="str">
        <f>VLOOKUP($A117,temporal!$A$27:$W$387,22,0)</f>
        <v/>
      </c>
      <c r="W117" s="87" t="str">
        <f>VLOOKUP($A117,temporal!$A$27:$W$387,23,0)</f>
        <v/>
      </c>
      <c r="Y117" s="90"/>
    </row>
    <row r="118" spans="1:25" s="88" customFormat="1" x14ac:dyDescent="0.2">
      <c r="A118" s="91" t="str">
        <f t="shared" si="1"/>
        <v/>
      </c>
      <c r="B118" s="84" t="str">
        <f>VLOOKUP($A118,temporal!$A$27:$W$387,2,0)</f>
        <v/>
      </c>
      <c r="C118" s="84" t="str">
        <f>IF(B118="","",VLOOKUP($A118,temporal!$A$27:$W$387,3,0))</f>
        <v/>
      </c>
      <c r="D118" s="85"/>
      <c r="E118" s="86" t="str">
        <f>IF(B$10="","",VLOOKUP($A118,temporal!$A$27:$W$387,5,0))</f>
        <v/>
      </c>
      <c r="F118" s="86" t="str">
        <f>IF(B$10="","",VLOOKUP($A118,temporal!$A$27:$W$387,6,0))</f>
        <v/>
      </c>
      <c r="G118" s="86" t="str">
        <f>IF(B$11="","",VLOOKUP($A118,temporal!$A$27:$W$387,7,0))</f>
        <v/>
      </c>
      <c r="H118" s="87" t="str">
        <f>IF(A118="","",VLOOKUP($A118,temporal!$A$27:$W$387,8,0))</f>
        <v/>
      </c>
      <c r="I118" s="87" t="str">
        <f>IF(A118="","",VLOOKUP($A118,temporal!$A$27:$W$387,9,0))</f>
        <v/>
      </c>
      <c r="J118" s="87" t="str">
        <f>IF(A118="","",VLOOKUP($A118,temporal!$A$27:$W$387,10,0))</f>
        <v/>
      </c>
      <c r="K118" s="87" t="str">
        <f>IF(A118="","",VLOOKUP($A118,temporal!$A$27:$W$387,11,0))</f>
        <v/>
      </c>
      <c r="L118" s="87" t="str">
        <f>IF(A118="","",VLOOKUP($A118,temporal!$A$27:$W$387,12,0))</f>
        <v/>
      </c>
      <c r="N118" s="89" t="str">
        <f>IF(B$10="","",VLOOKUP($A118,temporal!$A$27:$W$387,14,0))</f>
        <v/>
      </c>
      <c r="O118" s="89" t="str">
        <f>IF(B$10="","",VLOOKUP($A118,temporal!$A$27:$W$387,15,0))</f>
        <v/>
      </c>
      <c r="P118" s="87" t="str">
        <f>IF(A118="","",VLOOKUP($A118,temporal!$A$27:$W$387,16,0))</f>
        <v/>
      </c>
      <c r="Q118" s="87" t="str">
        <f>IF(A118="","",VLOOKUP($A118,temporal!$A$27:$W$387,17,0))</f>
        <v/>
      </c>
      <c r="R118" s="87" t="str">
        <f>IF(A118="","",VLOOKUP($A118,temporal!$A$27:$W$387,18,0))</f>
        <v/>
      </c>
      <c r="S118" s="87" t="str">
        <f>IF(A118="","",VLOOKUP($A118,temporal!$A$27:$W$387,19,0))</f>
        <v/>
      </c>
      <c r="T118" s="87" t="str">
        <f>IF(A118="","",VLOOKUP($A118,temporal!$A$27:$W$387,20,0))</f>
        <v/>
      </c>
      <c r="V118" s="87" t="str">
        <f>VLOOKUP($A118,temporal!$A$27:$W$387,22,0)</f>
        <v/>
      </c>
      <c r="W118" s="87" t="str">
        <f>VLOOKUP($A118,temporal!$A$27:$W$387,23,0)</f>
        <v/>
      </c>
      <c r="Y118" s="90"/>
    </row>
    <row r="119" spans="1:25" s="88" customFormat="1" x14ac:dyDescent="0.2">
      <c r="A119" s="91" t="str">
        <f t="shared" si="1"/>
        <v/>
      </c>
      <c r="B119" s="84" t="str">
        <f>VLOOKUP($A119,temporal!$A$27:$W$387,2,0)</f>
        <v/>
      </c>
      <c r="C119" s="84" t="str">
        <f>IF(B119="","",VLOOKUP($A119,temporal!$A$27:$W$387,3,0))</f>
        <v/>
      </c>
      <c r="D119" s="85"/>
      <c r="E119" s="86" t="str">
        <f>IF(B$10="","",VLOOKUP($A119,temporal!$A$27:$W$387,5,0))</f>
        <v/>
      </c>
      <c r="F119" s="86" t="str">
        <f>IF(B$10="","",VLOOKUP($A119,temporal!$A$27:$W$387,6,0))</f>
        <v/>
      </c>
      <c r="G119" s="86" t="str">
        <f>IF(B$11="","",VLOOKUP($A119,temporal!$A$27:$W$387,7,0))</f>
        <v/>
      </c>
      <c r="H119" s="87" t="str">
        <f>IF(A119="","",VLOOKUP($A119,temporal!$A$27:$W$387,8,0))</f>
        <v/>
      </c>
      <c r="I119" s="87" t="str">
        <f>IF(A119="","",VLOOKUP($A119,temporal!$A$27:$W$387,9,0))</f>
        <v/>
      </c>
      <c r="J119" s="87" t="str">
        <f>IF(A119="","",VLOOKUP($A119,temporal!$A$27:$W$387,10,0))</f>
        <v/>
      </c>
      <c r="K119" s="87" t="str">
        <f>IF(A119="","",VLOOKUP($A119,temporal!$A$27:$W$387,11,0))</f>
        <v/>
      </c>
      <c r="L119" s="87" t="str">
        <f>IF(A119="","",VLOOKUP($A119,temporal!$A$27:$W$387,12,0))</f>
        <v/>
      </c>
      <c r="N119" s="89" t="str">
        <f>IF(B$10="","",VLOOKUP($A119,temporal!$A$27:$W$387,14,0))</f>
        <v/>
      </c>
      <c r="O119" s="89" t="str">
        <f>IF(B$10="","",VLOOKUP($A119,temporal!$A$27:$W$387,15,0))</f>
        <v/>
      </c>
      <c r="P119" s="87" t="str">
        <f>IF(A119="","",VLOOKUP($A119,temporal!$A$27:$W$387,16,0))</f>
        <v/>
      </c>
      <c r="Q119" s="87" t="str">
        <f>IF(A119="","",VLOOKUP($A119,temporal!$A$27:$W$387,17,0))</f>
        <v/>
      </c>
      <c r="R119" s="87" t="str">
        <f>IF(A119="","",VLOOKUP($A119,temporal!$A$27:$W$387,18,0))</f>
        <v/>
      </c>
      <c r="S119" s="87" t="str">
        <f>IF(A119="","",VLOOKUP($A119,temporal!$A$27:$W$387,19,0))</f>
        <v/>
      </c>
      <c r="T119" s="87" t="str">
        <f>IF(A119="","",VLOOKUP($A119,temporal!$A$27:$W$387,20,0))</f>
        <v/>
      </c>
      <c r="V119" s="87" t="str">
        <f>VLOOKUP($A119,temporal!$A$27:$W$387,22,0)</f>
        <v/>
      </c>
      <c r="W119" s="87" t="str">
        <f>VLOOKUP($A119,temporal!$A$27:$W$387,23,0)</f>
        <v/>
      </c>
      <c r="Y119" s="90"/>
    </row>
    <row r="120" spans="1:25" s="88" customFormat="1" x14ac:dyDescent="0.2">
      <c r="A120" s="91" t="str">
        <f t="shared" si="1"/>
        <v/>
      </c>
      <c r="B120" s="84" t="str">
        <f>VLOOKUP($A120,temporal!$A$27:$W$387,2,0)</f>
        <v/>
      </c>
      <c r="C120" s="84" t="str">
        <f>IF(B120="","",VLOOKUP($A120,temporal!$A$27:$W$387,3,0))</f>
        <v/>
      </c>
      <c r="D120" s="85"/>
      <c r="E120" s="86" t="str">
        <f>IF(B$10="","",VLOOKUP($A120,temporal!$A$27:$W$387,5,0))</f>
        <v/>
      </c>
      <c r="F120" s="86" t="str">
        <f>IF(B$10="","",VLOOKUP($A120,temporal!$A$27:$W$387,6,0))</f>
        <v/>
      </c>
      <c r="G120" s="86" t="str">
        <f>IF(B$11="","",VLOOKUP($A120,temporal!$A$27:$W$387,7,0))</f>
        <v/>
      </c>
      <c r="H120" s="87" t="str">
        <f>IF(A120="","",VLOOKUP($A120,temporal!$A$27:$W$387,8,0))</f>
        <v/>
      </c>
      <c r="I120" s="87" t="str">
        <f>IF(A120="","",VLOOKUP($A120,temporal!$A$27:$W$387,9,0))</f>
        <v/>
      </c>
      <c r="J120" s="87" t="str">
        <f>IF(A120="","",VLOOKUP($A120,temporal!$A$27:$W$387,10,0))</f>
        <v/>
      </c>
      <c r="K120" s="87" t="str">
        <f>IF(A120="","",VLOOKUP($A120,temporal!$A$27:$W$387,11,0))</f>
        <v/>
      </c>
      <c r="L120" s="87" t="str">
        <f>IF(A120="","",VLOOKUP($A120,temporal!$A$27:$W$387,12,0))</f>
        <v/>
      </c>
      <c r="N120" s="89" t="str">
        <f>IF(B$10="","",VLOOKUP($A120,temporal!$A$27:$W$387,14,0))</f>
        <v/>
      </c>
      <c r="O120" s="89" t="str">
        <f>IF(B$10="","",VLOOKUP($A120,temporal!$A$27:$W$387,15,0))</f>
        <v/>
      </c>
      <c r="P120" s="87" t="str">
        <f>IF(A120="","",VLOOKUP($A120,temporal!$A$27:$W$387,16,0))</f>
        <v/>
      </c>
      <c r="Q120" s="87" t="str">
        <f>IF(A120="","",VLOOKUP($A120,temporal!$A$27:$W$387,17,0))</f>
        <v/>
      </c>
      <c r="R120" s="87" t="str">
        <f>IF(A120="","",VLOOKUP($A120,temporal!$A$27:$W$387,18,0))</f>
        <v/>
      </c>
      <c r="S120" s="87" t="str">
        <f>IF(A120="","",VLOOKUP($A120,temporal!$A$27:$W$387,19,0))</f>
        <v/>
      </c>
      <c r="T120" s="87" t="str">
        <f>IF(A120="","",VLOOKUP($A120,temporal!$A$27:$W$387,20,0))</f>
        <v/>
      </c>
      <c r="V120" s="87" t="str">
        <f>VLOOKUP($A120,temporal!$A$27:$W$387,22,0)</f>
        <v/>
      </c>
      <c r="W120" s="87" t="str">
        <f>VLOOKUP($A120,temporal!$A$27:$W$387,23,0)</f>
        <v/>
      </c>
      <c r="Y120" s="90"/>
    </row>
    <row r="121" spans="1:25" s="88" customFormat="1" x14ac:dyDescent="0.2">
      <c r="A121" s="91" t="str">
        <f t="shared" si="1"/>
        <v/>
      </c>
      <c r="B121" s="84" t="str">
        <f>VLOOKUP($A121,temporal!$A$27:$W$387,2,0)</f>
        <v/>
      </c>
      <c r="C121" s="84" t="str">
        <f>IF(B121="","",VLOOKUP($A121,temporal!$A$27:$W$387,3,0))</f>
        <v/>
      </c>
      <c r="D121" s="85"/>
      <c r="E121" s="86" t="str">
        <f>IF(B$10="","",VLOOKUP($A121,temporal!$A$27:$W$387,5,0))</f>
        <v/>
      </c>
      <c r="F121" s="86" t="str">
        <f>IF(B$10="","",VLOOKUP($A121,temporal!$A$27:$W$387,6,0))</f>
        <v/>
      </c>
      <c r="G121" s="86" t="str">
        <f>IF(B$11="","",VLOOKUP($A121,temporal!$A$27:$W$387,7,0))</f>
        <v/>
      </c>
      <c r="H121" s="87" t="str">
        <f>IF(A121="","",VLOOKUP($A121,temporal!$A$27:$W$387,8,0))</f>
        <v/>
      </c>
      <c r="I121" s="87" t="str">
        <f>IF(A121="","",VLOOKUP($A121,temporal!$A$27:$W$387,9,0))</f>
        <v/>
      </c>
      <c r="J121" s="87" t="str">
        <f>IF(A121="","",VLOOKUP($A121,temporal!$A$27:$W$387,10,0))</f>
        <v/>
      </c>
      <c r="K121" s="87" t="str">
        <f>IF(A121="","",VLOOKUP($A121,temporal!$A$27:$W$387,11,0))</f>
        <v/>
      </c>
      <c r="L121" s="87" t="str">
        <f>IF(A121="","",VLOOKUP($A121,temporal!$A$27:$W$387,12,0))</f>
        <v/>
      </c>
      <c r="N121" s="89" t="str">
        <f>IF(B$10="","",VLOOKUP($A121,temporal!$A$27:$W$387,14,0))</f>
        <v/>
      </c>
      <c r="O121" s="89" t="str">
        <f>IF(B$10="","",VLOOKUP($A121,temporal!$A$27:$W$387,15,0))</f>
        <v/>
      </c>
      <c r="P121" s="87" t="str">
        <f>IF(A121="","",VLOOKUP($A121,temporal!$A$27:$W$387,16,0))</f>
        <v/>
      </c>
      <c r="Q121" s="87" t="str">
        <f>IF(A121="","",VLOOKUP($A121,temporal!$A$27:$W$387,17,0))</f>
        <v/>
      </c>
      <c r="R121" s="87" t="str">
        <f>IF(A121="","",VLOOKUP($A121,temporal!$A$27:$W$387,18,0))</f>
        <v/>
      </c>
      <c r="S121" s="87" t="str">
        <f>IF(A121="","",VLOOKUP($A121,temporal!$A$27:$W$387,19,0))</f>
        <v/>
      </c>
      <c r="T121" s="87" t="str">
        <f>IF(A121="","",VLOOKUP($A121,temporal!$A$27:$W$387,20,0))</f>
        <v/>
      </c>
      <c r="V121" s="87" t="str">
        <f>VLOOKUP($A121,temporal!$A$27:$W$387,22,0)</f>
        <v/>
      </c>
      <c r="W121" s="87" t="str">
        <f>VLOOKUP($A121,temporal!$A$27:$W$387,23,0)</f>
        <v/>
      </c>
      <c r="Y121" s="90"/>
    </row>
    <row r="122" spans="1:25" s="88" customFormat="1" x14ac:dyDescent="0.2">
      <c r="A122" s="91" t="str">
        <f t="shared" si="1"/>
        <v/>
      </c>
      <c r="B122" s="84" t="str">
        <f>VLOOKUP($A122,temporal!$A$27:$W$387,2,0)</f>
        <v/>
      </c>
      <c r="C122" s="84" t="str">
        <f>IF(B122="","",VLOOKUP($A122,temporal!$A$27:$W$387,3,0))</f>
        <v/>
      </c>
      <c r="D122" s="85"/>
      <c r="E122" s="86" t="str">
        <f>IF(B$10="","",VLOOKUP($A122,temporal!$A$27:$W$387,5,0))</f>
        <v/>
      </c>
      <c r="F122" s="86" t="str">
        <f>IF(B$10="","",VLOOKUP($A122,temporal!$A$27:$W$387,6,0))</f>
        <v/>
      </c>
      <c r="G122" s="86" t="str">
        <f>IF(B$11="","",VLOOKUP($A122,temporal!$A$27:$W$387,7,0))</f>
        <v/>
      </c>
      <c r="H122" s="87" t="str">
        <f>IF(A122="","",VLOOKUP($A122,temporal!$A$27:$W$387,8,0))</f>
        <v/>
      </c>
      <c r="I122" s="87" t="str">
        <f>IF(A122="","",VLOOKUP($A122,temporal!$A$27:$W$387,9,0))</f>
        <v/>
      </c>
      <c r="J122" s="87" t="str">
        <f>IF(A122="","",VLOOKUP($A122,temporal!$A$27:$W$387,10,0))</f>
        <v/>
      </c>
      <c r="K122" s="87" t="str">
        <f>IF(A122="","",VLOOKUP($A122,temporal!$A$27:$W$387,11,0))</f>
        <v/>
      </c>
      <c r="L122" s="87" t="str">
        <f>IF(A122="","",VLOOKUP($A122,temporal!$A$27:$W$387,12,0))</f>
        <v/>
      </c>
      <c r="N122" s="89" t="str">
        <f>IF(B$10="","",VLOOKUP($A122,temporal!$A$27:$W$387,14,0))</f>
        <v/>
      </c>
      <c r="O122" s="89" t="str">
        <f>IF(B$10="","",VLOOKUP($A122,temporal!$A$27:$W$387,15,0))</f>
        <v/>
      </c>
      <c r="P122" s="87" t="str">
        <f>IF(A122="","",VLOOKUP($A122,temporal!$A$27:$W$387,16,0))</f>
        <v/>
      </c>
      <c r="Q122" s="87" t="str">
        <f>IF(A122="","",VLOOKUP($A122,temporal!$A$27:$W$387,17,0))</f>
        <v/>
      </c>
      <c r="R122" s="87" t="str">
        <f>IF(A122="","",VLOOKUP($A122,temporal!$A$27:$W$387,18,0))</f>
        <v/>
      </c>
      <c r="S122" s="87" t="str">
        <f>IF(A122="","",VLOOKUP($A122,temporal!$A$27:$W$387,19,0))</f>
        <v/>
      </c>
      <c r="T122" s="87" t="str">
        <f>IF(A122="","",VLOOKUP($A122,temporal!$A$27:$W$387,20,0))</f>
        <v/>
      </c>
      <c r="V122" s="87" t="str">
        <f>VLOOKUP($A122,temporal!$A$27:$W$387,22,0)</f>
        <v/>
      </c>
      <c r="W122" s="87" t="str">
        <f>VLOOKUP($A122,temporal!$A$27:$W$387,23,0)</f>
        <v/>
      </c>
      <c r="Y122" s="90"/>
    </row>
    <row r="123" spans="1:25" s="88" customFormat="1" x14ac:dyDescent="0.2">
      <c r="A123" s="91" t="str">
        <f t="shared" si="1"/>
        <v/>
      </c>
      <c r="B123" s="84" t="str">
        <f>VLOOKUP($A123,temporal!$A$27:$W$387,2,0)</f>
        <v/>
      </c>
      <c r="C123" s="84" t="str">
        <f>IF(B123="","",VLOOKUP($A123,temporal!$A$27:$W$387,3,0))</f>
        <v/>
      </c>
      <c r="D123" s="85"/>
      <c r="E123" s="86" t="str">
        <f>IF(B$10="","",VLOOKUP($A123,temporal!$A$27:$W$387,5,0))</f>
        <v/>
      </c>
      <c r="F123" s="86" t="str">
        <f>IF(B$10="","",VLOOKUP($A123,temporal!$A$27:$W$387,6,0))</f>
        <v/>
      </c>
      <c r="G123" s="86" t="str">
        <f>IF(B$11="","",VLOOKUP($A123,temporal!$A$27:$W$387,7,0))</f>
        <v/>
      </c>
      <c r="H123" s="87" t="str">
        <f>IF(A123="","",VLOOKUP($A123,temporal!$A$27:$W$387,8,0))</f>
        <v/>
      </c>
      <c r="I123" s="87" t="str">
        <f>IF(A123="","",VLOOKUP($A123,temporal!$A$27:$W$387,9,0))</f>
        <v/>
      </c>
      <c r="J123" s="87" t="str">
        <f>IF(A123="","",VLOOKUP($A123,temporal!$A$27:$W$387,10,0))</f>
        <v/>
      </c>
      <c r="K123" s="87" t="str">
        <f>IF(A123="","",VLOOKUP($A123,temporal!$A$27:$W$387,11,0))</f>
        <v/>
      </c>
      <c r="L123" s="87" t="str">
        <f>IF(A123="","",VLOOKUP($A123,temporal!$A$27:$W$387,12,0))</f>
        <v/>
      </c>
      <c r="N123" s="89" t="str">
        <f>IF(B$10="","",VLOOKUP($A123,temporal!$A$27:$W$387,14,0))</f>
        <v/>
      </c>
      <c r="O123" s="89" t="str">
        <f>IF(B$10="","",VLOOKUP($A123,temporal!$A$27:$W$387,15,0))</f>
        <v/>
      </c>
      <c r="P123" s="87" t="str">
        <f>IF(A123="","",VLOOKUP($A123,temporal!$A$27:$W$387,16,0))</f>
        <v/>
      </c>
      <c r="Q123" s="87" t="str">
        <f>IF(A123="","",VLOOKUP($A123,temporal!$A$27:$W$387,17,0))</f>
        <v/>
      </c>
      <c r="R123" s="87" t="str">
        <f>IF(A123="","",VLOOKUP($A123,temporal!$A$27:$W$387,18,0))</f>
        <v/>
      </c>
      <c r="S123" s="87" t="str">
        <f>IF(A123="","",VLOOKUP($A123,temporal!$A$27:$W$387,19,0))</f>
        <v/>
      </c>
      <c r="T123" s="87" t="str">
        <f>IF(A123="","",VLOOKUP($A123,temporal!$A$27:$W$387,20,0))</f>
        <v/>
      </c>
      <c r="V123" s="87" t="str">
        <f>VLOOKUP($A123,temporal!$A$27:$W$387,22,0)</f>
        <v/>
      </c>
      <c r="W123" s="87" t="str">
        <f>VLOOKUP($A123,temporal!$A$27:$W$387,23,0)</f>
        <v/>
      </c>
      <c r="Y123" s="90"/>
    </row>
    <row r="124" spans="1:25" s="88" customFormat="1" x14ac:dyDescent="0.2">
      <c r="A124" s="91" t="str">
        <f t="shared" si="1"/>
        <v/>
      </c>
      <c r="B124" s="84" t="str">
        <f>VLOOKUP($A124,temporal!$A$27:$W$387,2,0)</f>
        <v/>
      </c>
      <c r="C124" s="84" t="str">
        <f>IF(B124="","",VLOOKUP($A124,temporal!$A$27:$W$387,3,0))</f>
        <v/>
      </c>
      <c r="D124" s="85"/>
      <c r="E124" s="86" t="str">
        <f>IF(B$10="","",VLOOKUP($A124,temporal!$A$27:$W$387,5,0))</f>
        <v/>
      </c>
      <c r="F124" s="86" t="str">
        <f>IF(B$10="","",VLOOKUP($A124,temporal!$A$27:$W$387,6,0))</f>
        <v/>
      </c>
      <c r="G124" s="86" t="str">
        <f>IF(B$11="","",VLOOKUP($A124,temporal!$A$27:$W$387,7,0))</f>
        <v/>
      </c>
      <c r="H124" s="87" t="str">
        <f>IF(A124="","",VLOOKUP($A124,temporal!$A$27:$W$387,8,0))</f>
        <v/>
      </c>
      <c r="I124" s="87" t="str">
        <f>IF(A124="","",VLOOKUP($A124,temporal!$A$27:$W$387,9,0))</f>
        <v/>
      </c>
      <c r="J124" s="87" t="str">
        <f>IF(A124="","",VLOOKUP($A124,temporal!$A$27:$W$387,10,0))</f>
        <v/>
      </c>
      <c r="K124" s="87" t="str">
        <f>IF(A124="","",VLOOKUP($A124,temporal!$A$27:$W$387,11,0))</f>
        <v/>
      </c>
      <c r="L124" s="87" t="str">
        <f>IF(A124="","",VLOOKUP($A124,temporal!$A$27:$W$387,12,0))</f>
        <v/>
      </c>
      <c r="N124" s="89" t="str">
        <f>IF(B$10="","",VLOOKUP($A124,temporal!$A$27:$W$387,14,0))</f>
        <v/>
      </c>
      <c r="O124" s="89" t="str">
        <f>IF(B$10="","",VLOOKUP($A124,temporal!$A$27:$W$387,15,0))</f>
        <v/>
      </c>
      <c r="P124" s="87" t="str">
        <f>IF(A124="","",VLOOKUP($A124,temporal!$A$27:$W$387,16,0))</f>
        <v/>
      </c>
      <c r="Q124" s="87" t="str">
        <f>IF(A124="","",VLOOKUP($A124,temporal!$A$27:$W$387,17,0))</f>
        <v/>
      </c>
      <c r="R124" s="87" t="str">
        <f>IF(A124="","",VLOOKUP($A124,temporal!$A$27:$W$387,18,0))</f>
        <v/>
      </c>
      <c r="S124" s="87" t="str">
        <f>IF(A124="","",VLOOKUP($A124,temporal!$A$27:$W$387,19,0))</f>
        <v/>
      </c>
      <c r="T124" s="87" t="str">
        <f>IF(A124="","",VLOOKUP($A124,temporal!$A$27:$W$387,20,0))</f>
        <v/>
      </c>
      <c r="V124" s="87" t="str">
        <f>VLOOKUP($A124,temporal!$A$27:$W$387,22,0)</f>
        <v/>
      </c>
      <c r="W124" s="87" t="str">
        <f>VLOOKUP($A124,temporal!$A$27:$W$387,23,0)</f>
        <v/>
      </c>
      <c r="Y124" s="90"/>
    </row>
    <row r="125" spans="1:25" s="88" customFormat="1" x14ac:dyDescent="0.2">
      <c r="A125" s="91" t="str">
        <f t="shared" si="1"/>
        <v/>
      </c>
      <c r="B125" s="84" t="str">
        <f>VLOOKUP($A125,temporal!$A$27:$W$387,2,0)</f>
        <v/>
      </c>
      <c r="C125" s="84" t="str">
        <f>IF(B125="","",VLOOKUP($A125,temporal!$A$27:$W$387,3,0))</f>
        <v/>
      </c>
      <c r="D125" s="85"/>
      <c r="E125" s="86" t="str">
        <f>IF(B$10="","",VLOOKUP($A125,temporal!$A$27:$W$387,5,0))</f>
        <v/>
      </c>
      <c r="F125" s="86" t="str">
        <f>IF(B$10="","",VLOOKUP($A125,temporal!$A$27:$W$387,6,0))</f>
        <v/>
      </c>
      <c r="G125" s="86" t="str">
        <f>IF(B$11="","",VLOOKUP($A125,temporal!$A$27:$W$387,7,0))</f>
        <v/>
      </c>
      <c r="H125" s="87" t="str">
        <f>IF(A125="","",VLOOKUP($A125,temporal!$A$27:$W$387,8,0))</f>
        <v/>
      </c>
      <c r="I125" s="87" t="str">
        <f>IF(A125="","",VLOOKUP($A125,temporal!$A$27:$W$387,9,0))</f>
        <v/>
      </c>
      <c r="J125" s="87" t="str">
        <f>IF(A125="","",VLOOKUP($A125,temporal!$A$27:$W$387,10,0))</f>
        <v/>
      </c>
      <c r="K125" s="87" t="str">
        <f>IF(A125="","",VLOOKUP($A125,temporal!$A$27:$W$387,11,0))</f>
        <v/>
      </c>
      <c r="L125" s="87" t="str">
        <f>IF(A125="","",VLOOKUP($A125,temporal!$A$27:$W$387,12,0))</f>
        <v/>
      </c>
      <c r="N125" s="89" t="str">
        <f>IF(B$10="","",VLOOKUP($A125,temporal!$A$27:$W$387,14,0))</f>
        <v/>
      </c>
      <c r="O125" s="89" t="str">
        <f>IF(B$10="","",VLOOKUP($A125,temporal!$A$27:$W$387,15,0))</f>
        <v/>
      </c>
      <c r="P125" s="87" t="str">
        <f>IF(A125="","",VLOOKUP($A125,temporal!$A$27:$W$387,16,0))</f>
        <v/>
      </c>
      <c r="Q125" s="87" t="str">
        <f>IF(A125="","",VLOOKUP($A125,temporal!$A$27:$W$387,17,0))</f>
        <v/>
      </c>
      <c r="R125" s="87" t="str">
        <f>IF(A125="","",VLOOKUP($A125,temporal!$A$27:$W$387,18,0))</f>
        <v/>
      </c>
      <c r="S125" s="87" t="str">
        <f>IF(A125="","",VLOOKUP($A125,temporal!$A$27:$W$387,19,0))</f>
        <v/>
      </c>
      <c r="T125" s="87" t="str">
        <f>IF(A125="","",VLOOKUP($A125,temporal!$A$27:$W$387,20,0))</f>
        <v/>
      </c>
      <c r="V125" s="87" t="str">
        <f>VLOOKUP($A125,temporal!$A$27:$W$387,22,0)</f>
        <v/>
      </c>
      <c r="W125" s="87" t="str">
        <f>VLOOKUP($A125,temporal!$A$27:$W$387,23,0)</f>
        <v/>
      </c>
      <c r="Y125" s="90"/>
    </row>
    <row r="126" spans="1:25" s="88" customFormat="1" x14ac:dyDescent="0.2">
      <c r="A126" s="91" t="str">
        <f t="shared" si="1"/>
        <v/>
      </c>
      <c r="B126" s="84" t="str">
        <f>VLOOKUP($A126,temporal!$A$27:$W$387,2,0)</f>
        <v/>
      </c>
      <c r="C126" s="84" t="str">
        <f>IF(B126="","",VLOOKUP($A126,temporal!$A$27:$W$387,3,0))</f>
        <v/>
      </c>
      <c r="D126" s="85"/>
      <c r="E126" s="86" t="str">
        <f>IF(B$10="","",VLOOKUP($A126,temporal!$A$27:$W$387,5,0))</f>
        <v/>
      </c>
      <c r="F126" s="86" t="str">
        <f>IF(B$10="","",VLOOKUP($A126,temporal!$A$27:$W$387,6,0))</f>
        <v/>
      </c>
      <c r="G126" s="86" t="str">
        <f>IF(B$11="","",VLOOKUP($A126,temporal!$A$27:$W$387,7,0))</f>
        <v/>
      </c>
      <c r="H126" s="87" t="str">
        <f>IF(A126="","",VLOOKUP($A126,temporal!$A$27:$W$387,8,0))</f>
        <v/>
      </c>
      <c r="I126" s="87" t="str">
        <f>IF(A126="","",VLOOKUP($A126,temporal!$A$27:$W$387,9,0))</f>
        <v/>
      </c>
      <c r="J126" s="87" t="str">
        <f>IF(A126="","",VLOOKUP($A126,temporal!$A$27:$W$387,10,0))</f>
        <v/>
      </c>
      <c r="K126" s="87" t="str">
        <f>IF(A126="","",VLOOKUP($A126,temporal!$A$27:$W$387,11,0))</f>
        <v/>
      </c>
      <c r="L126" s="87" t="str">
        <f>IF(A126="","",VLOOKUP($A126,temporal!$A$27:$W$387,12,0))</f>
        <v/>
      </c>
      <c r="N126" s="89" t="str">
        <f>IF(B$10="","",VLOOKUP($A126,temporal!$A$27:$W$387,14,0))</f>
        <v/>
      </c>
      <c r="O126" s="89" t="str">
        <f>IF(B$10="","",VLOOKUP($A126,temporal!$A$27:$W$387,15,0))</f>
        <v/>
      </c>
      <c r="P126" s="87" t="str">
        <f>IF(A126="","",VLOOKUP($A126,temporal!$A$27:$W$387,16,0))</f>
        <v/>
      </c>
      <c r="Q126" s="87" t="str">
        <f>IF(A126="","",VLOOKUP($A126,temporal!$A$27:$W$387,17,0))</f>
        <v/>
      </c>
      <c r="R126" s="87" t="str">
        <f>IF(A126="","",VLOOKUP($A126,temporal!$A$27:$W$387,18,0))</f>
        <v/>
      </c>
      <c r="S126" s="87" t="str">
        <f>IF(A126="","",VLOOKUP($A126,temporal!$A$27:$W$387,19,0))</f>
        <v/>
      </c>
      <c r="T126" s="87" t="str">
        <f>IF(A126="","",VLOOKUP($A126,temporal!$A$27:$W$387,20,0))</f>
        <v/>
      </c>
      <c r="V126" s="87" t="str">
        <f>VLOOKUP($A126,temporal!$A$27:$W$387,22,0)</f>
        <v/>
      </c>
      <c r="W126" s="87" t="str">
        <f>VLOOKUP($A126,temporal!$A$27:$W$387,23,0)</f>
        <v/>
      </c>
      <c r="Y126" s="90"/>
    </row>
    <row r="127" spans="1:25" s="88" customFormat="1" x14ac:dyDescent="0.2">
      <c r="A127" s="91" t="str">
        <f t="shared" si="1"/>
        <v/>
      </c>
      <c r="B127" s="84" t="str">
        <f>VLOOKUP($A127,temporal!$A$27:$W$387,2,0)</f>
        <v/>
      </c>
      <c r="C127" s="84" t="str">
        <f>IF(B127="","",VLOOKUP($A127,temporal!$A$27:$W$387,3,0))</f>
        <v/>
      </c>
      <c r="D127" s="85"/>
      <c r="E127" s="86" t="str">
        <f>IF(B$10="","",VLOOKUP($A127,temporal!$A$27:$W$387,5,0))</f>
        <v/>
      </c>
      <c r="F127" s="86" t="str">
        <f>IF(B$10="","",VLOOKUP($A127,temporal!$A$27:$W$387,6,0))</f>
        <v/>
      </c>
      <c r="G127" s="86" t="str">
        <f>IF(B$11="","",VLOOKUP($A127,temporal!$A$27:$W$387,7,0))</f>
        <v/>
      </c>
      <c r="H127" s="87" t="str">
        <f>IF(A127="","",VLOOKUP($A127,temporal!$A$27:$W$387,8,0))</f>
        <v/>
      </c>
      <c r="I127" s="87" t="str">
        <f>IF(A127="","",VLOOKUP($A127,temporal!$A$27:$W$387,9,0))</f>
        <v/>
      </c>
      <c r="J127" s="87" t="str">
        <f>IF(A127="","",VLOOKUP($A127,temporal!$A$27:$W$387,10,0))</f>
        <v/>
      </c>
      <c r="K127" s="87" t="str">
        <f>IF(A127="","",VLOOKUP($A127,temporal!$A$27:$W$387,11,0))</f>
        <v/>
      </c>
      <c r="L127" s="87" t="str">
        <f>IF(A127="","",VLOOKUP($A127,temporal!$A$27:$W$387,12,0))</f>
        <v/>
      </c>
      <c r="N127" s="89" t="str">
        <f>IF(B$10="","",VLOOKUP($A127,temporal!$A$27:$W$387,14,0))</f>
        <v/>
      </c>
      <c r="O127" s="89" t="str">
        <f>IF(B$10="","",VLOOKUP($A127,temporal!$A$27:$W$387,15,0))</f>
        <v/>
      </c>
      <c r="P127" s="87" t="str">
        <f>IF(A127="","",VLOOKUP($A127,temporal!$A$27:$W$387,16,0))</f>
        <v/>
      </c>
      <c r="Q127" s="87" t="str">
        <f>IF(A127="","",VLOOKUP($A127,temporal!$A$27:$W$387,17,0))</f>
        <v/>
      </c>
      <c r="R127" s="87" t="str">
        <f>IF(A127="","",VLOOKUP($A127,temporal!$A$27:$W$387,18,0))</f>
        <v/>
      </c>
      <c r="S127" s="87" t="str">
        <f>IF(A127="","",VLOOKUP($A127,temporal!$A$27:$W$387,19,0))</f>
        <v/>
      </c>
      <c r="T127" s="87" t="str">
        <f>IF(A127="","",VLOOKUP($A127,temporal!$A$27:$W$387,20,0))</f>
        <v/>
      </c>
      <c r="V127" s="87" t="str">
        <f>VLOOKUP($A127,temporal!$A$27:$W$387,22,0)</f>
        <v/>
      </c>
      <c r="W127" s="87" t="str">
        <f>VLOOKUP($A127,temporal!$A$27:$W$387,23,0)</f>
        <v/>
      </c>
      <c r="Y127" s="90"/>
    </row>
    <row r="128" spans="1:25" s="88" customFormat="1" x14ac:dyDescent="0.2">
      <c r="A128" s="91" t="str">
        <f t="shared" si="1"/>
        <v/>
      </c>
      <c r="B128" s="84" t="str">
        <f>VLOOKUP($A128,temporal!$A$27:$W$387,2,0)</f>
        <v/>
      </c>
      <c r="C128" s="84" t="str">
        <f>IF(B128="","",VLOOKUP($A128,temporal!$A$27:$W$387,3,0))</f>
        <v/>
      </c>
      <c r="D128" s="85"/>
      <c r="E128" s="86" t="str">
        <f>IF(B$10="","",VLOOKUP($A128,temporal!$A$27:$W$387,5,0))</f>
        <v/>
      </c>
      <c r="F128" s="86" t="str">
        <f>IF(B$10="","",VLOOKUP($A128,temporal!$A$27:$W$387,6,0))</f>
        <v/>
      </c>
      <c r="G128" s="86" t="str">
        <f>IF(B$11="","",VLOOKUP($A128,temporal!$A$27:$W$387,7,0))</f>
        <v/>
      </c>
      <c r="H128" s="87" t="str">
        <f>IF(A128="","",VLOOKUP($A128,temporal!$A$27:$W$387,8,0))</f>
        <v/>
      </c>
      <c r="I128" s="87" t="str">
        <f>IF(A128="","",VLOOKUP($A128,temporal!$A$27:$W$387,9,0))</f>
        <v/>
      </c>
      <c r="J128" s="87" t="str">
        <f>IF(A128="","",VLOOKUP($A128,temporal!$A$27:$W$387,10,0))</f>
        <v/>
      </c>
      <c r="K128" s="87" t="str">
        <f>IF(A128="","",VLOOKUP($A128,temporal!$A$27:$W$387,11,0))</f>
        <v/>
      </c>
      <c r="L128" s="87" t="str">
        <f>IF(A128="","",VLOOKUP($A128,temporal!$A$27:$W$387,12,0))</f>
        <v/>
      </c>
      <c r="N128" s="89" t="str">
        <f>IF(B$10="","",VLOOKUP($A128,temporal!$A$27:$W$387,14,0))</f>
        <v/>
      </c>
      <c r="O128" s="89" t="str">
        <f>IF(B$10="","",VLOOKUP($A128,temporal!$A$27:$W$387,15,0))</f>
        <v/>
      </c>
      <c r="P128" s="87" t="str">
        <f>IF(A128="","",VLOOKUP($A128,temporal!$A$27:$W$387,16,0))</f>
        <v/>
      </c>
      <c r="Q128" s="87" t="str">
        <f>IF(A128="","",VLOOKUP($A128,temporal!$A$27:$W$387,17,0))</f>
        <v/>
      </c>
      <c r="R128" s="87" t="str">
        <f>IF(A128="","",VLOOKUP($A128,temporal!$A$27:$W$387,18,0))</f>
        <v/>
      </c>
      <c r="S128" s="87" t="str">
        <f>IF(A128="","",VLOOKUP($A128,temporal!$A$27:$W$387,19,0))</f>
        <v/>
      </c>
      <c r="T128" s="87" t="str">
        <f>IF(A128="","",VLOOKUP($A128,temporal!$A$27:$W$387,20,0))</f>
        <v/>
      </c>
      <c r="V128" s="87" t="str">
        <f>VLOOKUP($A128,temporal!$A$27:$W$387,22,0)</f>
        <v/>
      </c>
      <c r="W128" s="87" t="str">
        <f>VLOOKUP($A128,temporal!$A$27:$W$387,23,0)</f>
        <v/>
      </c>
      <c r="Y128" s="90"/>
    </row>
    <row r="129" spans="1:25" s="88" customFormat="1" x14ac:dyDescent="0.2">
      <c r="A129" s="91" t="str">
        <f t="shared" si="1"/>
        <v/>
      </c>
      <c r="B129" s="84" t="str">
        <f>VLOOKUP($A129,temporal!$A$27:$W$387,2,0)</f>
        <v/>
      </c>
      <c r="C129" s="84" t="str">
        <f>IF(B129="","",VLOOKUP($A129,temporal!$A$27:$W$387,3,0))</f>
        <v/>
      </c>
      <c r="D129" s="85"/>
      <c r="E129" s="86" t="str">
        <f>IF(B$10="","",VLOOKUP($A129,temporal!$A$27:$W$387,5,0))</f>
        <v/>
      </c>
      <c r="F129" s="86" t="str">
        <f>IF(B$10="","",VLOOKUP($A129,temporal!$A$27:$W$387,6,0))</f>
        <v/>
      </c>
      <c r="G129" s="86" t="str">
        <f>IF(B$11="","",VLOOKUP($A129,temporal!$A$27:$W$387,7,0))</f>
        <v/>
      </c>
      <c r="H129" s="87" t="str">
        <f>IF(A129="","",VLOOKUP($A129,temporal!$A$27:$W$387,8,0))</f>
        <v/>
      </c>
      <c r="I129" s="87" t="str">
        <f>IF(A129="","",VLOOKUP($A129,temporal!$A$27:$W$387,9,0))</f>
        <v/>
      </c>
      <c r="J129" s="87" t="str">
        <f>IF(A129="","",VLOOKUP($A129,temporal!$A$27:$W$387,10,0))</f>
        <v/>
      </c>
      <c r="K129" s="87" t="str">
        <f>IF(A129="","",VLOOKUP($A129,temporal!$A$27:$W$387,11,0))</f>
        <v/>
      </c>
      <c r="L129" s="87" t="str">
        <f>IF(A129="","",VLOOKUP($A129,temporal!$A$27:$W$387,12,0))</f>
        <v/>
      </c>
      <c r="N129" s="89" t="str">
        <f>IF(B$10="","",VLOOKUP($A129,temporal!$A$27:$W$387,14,0))</f>
        <v/>
      </c>
      <c r="O129" s="89" t="str">
        <f>IF(B$10="","",VLOOKUP($A129,temporal!$A$27:$W$387,15,0))</f>
        <v/>
      </c>
      <c r="P129" s="87" t="str">
        <f>IF(A129="","",VLOOKUP($A129,temporal!$A$27:$W$387,16,0))</f>
        <v/>
      </c>
      <c r="Q129" s="87" t="str">
        <f>IF(A129="","",VLOOKUP($A129,temporal!$A$27:$W$387,17,0))</f>
        <v/>
      </c>
      <c r="R129" s="87" t="str">
        <f>IF(A129="","",VLOOKUP($A129,temporal!$A$27:$W$387,18,0))</f>
        <v/>
      </c>
      <c r="S129" s="87" t="str">
        <f>IF(A129="","",VLOOKUP($A129,temporal!$A$27:$W$387,19,0))</f>
        <v/>
      </c>
      <c r="T129" s="87" t="str">
        <f>IF(A129="","",VLOOKUP($A129,temporal!$A$27:$W$387,20,0))</f>
        <v/>
      </c>
      <c r="V129" s="87" t="str">
        <f>VLOOKUP($A129,temporal!$A$27:$W$387,22,0)</f>
        <v/>
      </c>
      <c r="W129" s="87" t="str">
        <f>VLOOKUP($A129,temporal!$A$27:$W$387,23,0)</f>
        <v/>
      </c>
      <c r="Y129" s="90"/>
    </row>
    <row r="130" spans="1:25" s="88" customFormat="1" x14ac:dyDescent="0.2">
      <c r="A130" s="91" t="str">
        <f t="shared" si="1"/>
        <v/>
      </c>
      <c r="B130" s="84" t="str">
        <f>VLOOKUP($A130,temporal!$A$27:$W$387,2,0)</f>
        <v/>
      </c>
      <c r="C130" s="84" t="str">
        <f>IF(B130="","",VLOOKUP($A130,temporal!$A$27:$W$387,3,0))</f>
        <v/>
      </c>
      <c r="D130" s="85"/>
      <c r="E130" s="86" t="str">
        <f>IF(B$10="","",VLOOKUP($A130,temporal!$A$27:$W$387,5,0))</f>
        <v/>
      </c>
      <c r="F130" s="86" t="str">
        <f>IF(B$10="","",VLOOKUP($A130,temporal!$A$27:$W$387,6,0))</f>
        <v/>
      </c>
      <c r="G130" s="86" t="str">
        <f>IF(B$11="","",VLOOKUP($A130,temporal!$A$27:$W$387,7,0))</f>
        <v/>
      </c>
      <c r="H130" s="87" t="str">
        <f>IF(A130="","",VLOOKUP($A130,temporal!$A$27:$W$387,8,0))</f>
        <v/>
      </c>
      <c r="I130" s="87" t="str">
        <f>IF(A130="","",VLOOKUP($A130,temporal!$A$27:$W$387,9,0))</f>
        <v/>
      </c>
      <c r="J130" s="87" t="str">
        <f>IF(A130="","",VLOOKUP($A130,temporal!$A$27:$W$387,10,0))</f>
        <v/>
      </c>
      <c r="K130" s="87" t="str">
        <f>IF(A130="","",VLOOKUP($A130,temporal!$A$27:$W$387,11,0))</f>
        <v/>
      </c>
      <c r="L130" s="87" t="str">
        <f>IF(A130="","",VLOOKUP($A130,temporal!$A$27:$W$387,12,0))</f>
        <v/>
      </c>
      <c r="N130" s="89" t="str">
        <f>IF(B$10="","",VLOOKUP($A130,temporal!$A$27:$W$387,14,0))</f>
        <v/>
      </c>
      <c r="O130" s="89" t="str">
        <f>IF(B$10="","",VLOOKUP($A130,temporal!$A$27:$W$387,15,0))</f>
        <v/>
      </c>
      <c r="P130" s="87" t="str">
        <f>IF(A130="","",VLOOKUP($A130,temporal!$A$27:$W$387,16,0))</f>
        <v/>
      </c>
      <c r="Q130" s="87" t="str">
        <f>IF(A130="","",VLOOKUP($A130,temporal!$A$27:$W$387,17,0))</f>
        <v/>
      </c>
      <c r="R130" s="87" t="str">
        <f>IF(A130="","",VLOOKUP($A130,temporal!$A$27:$W$387,18,0))</f>
        <v/>
      </c>
      <c r="S130" s="87" t="str">
        <f>IF(A130="","",VLOOKUP($A130,temporal!$A$27:$W$387,19,0))</f>
        <v/>
      </c>
      <c r="T130" s="87" t="str">
        <f>IF(A130="","",VLOOKUP($A130,temporal!$A$27:$W$387,20,0))</f>
        <v/>
      </c>
      <c r="V130" s="87" t="str">
        <f>VLOOKUP($A130,temporal!$A$27:$W$387,22,0)</f>
        <v/>
      </c>
      <c r="W130" s="87" t="str">
        <f>VLOOKUP($A130,temporal!$A$27:$W$387,23,0)</f>
        <v/>
      </c>
      <c r="Y130" s="90"/>
    </row>
    <row r="131" spans="1:25" s="88" customFormat="1" x14ac:dyDescent="0.2">
      <c r="A131" s="91" t="str">
        <f t="shared" si="1"/>
        <v/>
      </c>
      <c r="B131" s="84" t="str">
        <f>VLOOKUP($A131,temporal!$A$27:$W$387,2,0)</f>
        <v/>
      </c>
      <c r="C131" s="84" t="str">
        <f>IF(B131="","",VLOOKUP($A131,temporal!$A$27:$W$387,3,0))</f>
        <v/>
      </c>
      <c r="D131" s="85"/>
      <c r="E131" s="86" t="str">
        <f>IF(B$10="","",VLOOKUP($A131,temporal!$A$27:$W$387,5,0))</f>
        <v/>
      </c>
      <c r="F131" s="86" t="str">
        <f>IF(B$10="","",VLOOKUP($A131,temporal!$A$27:$W$387,6,0))</f>
        <v/>
      </c>
      <c r="G131" s="86" t="str">
        <f>IF(B$11="","",VLOOKUP($A131,temporal!$A$27:$W$387,7,0))</f>
        <v/>
      </c>
      <c r="H131" s="87" t="str">
        <f>IF(A131="","",VLOOKUP($A131,temporal!$A$27:$W$387,8,0))</f>
        <v/>
      </c>
      <c r="I131" s="87" t="str">
        <f>IF(A131="","",VLOOKUP($A131,temporal!$A$27:$W$387,9,0))</f>
        <v/>
      </c>
      <c r="J131" s="87" t="str">
        <f>IF(A131="","",VLOOKUP($A131,temporal!$A$27:$W$387,10,0))</f>
        <v/>
      </c>
      <c r="K131" s="87" t="str">
        <f>IF(A131="","",VLOOKUP($A131,temporal!$A$27:$W$387,11,0))</f>
        <v/>
      </c>
      <c r="L131" s="87" t="str">
        <f>IF(A131="","",VLOOKUP($A131,temporal!$A$27:$W$387,12,0))</f>
        <v/>
      </c>
      <c r="N131" s="89" t="str">
        <f>IF(B$10="","",VLOOKUP($A131,temporal!$A$27:$W$387,14,0))</f>
        <v/>
      </c>
      <c r="O131" s="89" t="str">
        <f>IF(B$10="","",VLOOKUP($A131,temporal!$A$27:$W$387,15,0))</f>
        <v/>
      </c>
      <c r="P131" s="87" t="str">
        <f>IF(A131="","",VLOOKUP($A131,temporal!$A$27:$W$387,16,0))</f>
        <v/>
      </c>
      <c r="Q131" s="87" t="str">
        <f>IF(A131="","",VLOOKUP($A131,temporal!$A$27:$W$387,17,0))</f>
        <v/>
      </c>
      <c r="R131" s="87" t="str">
        <f>IF(A131="","",VLOOKUP($A131,temporal!$A$27:$W$387,18,0))</f>
        <v/>
      </c>
      <c r="S131" s="87" t="str">
        <f>IF(A131="","",VLOOKUP($A131,temporal!$A$27:$W$387,19,0))</f>
        <v/>
      </c>
      <c r="T131" s="87" t="str">
        <f>IF(A131="","",VLOOKUP($A131,temporal!$A$27:$W$387,20,0))</f>
        <v/>
      </c>
      <c r="V131" s="87" t="str">
        <f>VLOOKUP($A131,temporal!$A$27:$W$387,22,0)</f>
        <v/>
      </c>
      <c r="W131" s="87" t="str">
        <f>VLOOKUP($A131,temporal!$A$27:$W$387,23,0)</f>
        <v/>
      </c>
      <c r="Y131" s="90"/>
    </row>
    <row r="132" spans="1:25" s="88" customFormat="1" x14ac:dyDescent="0.2">
      <c r="A132" s="91" t="str">
        <f t="shared" si="1"/>
        <v/>
      </c>
      <c r="B132" s="84" t="str">
        <f>VLOOKUP($A132,temporal!$A$27:$W$387,2,0)</f>
        <v/>
      </c>
      <c r="C132" s="84" t="str">
        <f>IF(B132="","",VLOOKUP($A132,temporal!$A$27:$W$387,3,0))</f>
        <v/>
      </c>
      <c r="D132" s="85"/>
      <c r="E132" s="86" t="str">
        <f>IF(B$10="","",VLOOKUP($A132,temporal!$A$27:$W$387,5,0))</f>
        <v/>
      </c>
      <c r="F132" s="86" t="str">
        <f>IF(B$10="","",VLOOKUP($A132,temporal!$A$27:$W$387,6,0))</f>
        <v/>
      </c>
      <c r="G132" s="86" t="str">
        <f>IF(B$11="","",VLOOKUP($A132,temporal!$A$27:$W$387,7,0))</f>
        <v/>
      </c>
      <c r="H132" s="87" t="str">
        <f>IF(A132="","",VLOOKUP($A132,temporal!$A$27:$W$387,8,0))</f>
        <v/>
      </c>
      <c r="I132" s="87" t="str">
        <f>IF(A132="","",VLOOKUP($A132,temporal!$A$27:$W$387,9,0))</f>
        <v/>
      </c>
      <c r="J132" s="87" t="str">
        <f>IF(A132="","",VLOOKUP($A132,temporal!$A$27:$W$387,10,0))</f>
        <v/>
      </c>
      <c r="K132" s="87" t="str">
        <f>IF(A132="","",VLOOKUP($A132,temporal!$A$27:$W$387,11,0))</f>
        <v/>
      </c>
      <c r="L132" s="87" t="str">
        <f>IF(A132="","",VLOOKUP($A132,temporal!$A$27:$W$387,12,0))</f>
        <v/>
      </c>
      <c r="N132" s="89" t="str">
        <f>IF(B$10="","",VLOOKUP($A132,temporal!$A$27:$W$387,14,0))</f>
        <v/>
      </c>
      <c r="O132" s="89" t="str">
        <f>IF(B$10="","",VLOOKUP($A132,temporal!$A$27:$W$387,15,0))</f>
        <v/>
      </c>
      <c r="P132" s="87" t="str">
        <f>IF(A132="","",VLOOKUP($A132,temporal!$A$27:$W$387,16,0))</f>
        <v/>
      </c>
      <c r="Q132" s="87" t="str">
        <f>IF(A132="","",VLOOKUP($A132,temporal!$A$27:$W$387,17,0))</f>
        <v/>
      </c>
      <c r="R132" s="87" t="str">
        <f>IF(A132="","",VLOOKUP($A132,temporal!$A$27:$W$387,18,0))</f>
        <v/>
      </c>
      <c r="S132" s="87" t="str">
        <f>IF(A132="","",VLOOKUP($A132,temporal!$A$27:$W$387,19,0))</f>
        <v/>
      </c>
      <c r="T132" s="87" t="str">
        <f>IF(A132="","",VLOOKUP($A132,temporal!$A$27:$W$387,20,0))</f>
        <v/>
      </c>
      <c r="V132" s="87" t="str">
        <f>VLOOKUP($A132,temporal!$A$27:$W$387,22,0)</f>
        <v/>
      </c>
      <c r="W132" s="87" t="str">
        <f>VLOOKUP($A132,temporal!$A$27:$W$387,23,0)</f>
        <v/>
      </c>
      <c r="Y132" s="90"/>
    </row>
    <row r="133" spans="1:25" s="88" customFormat="1" x14ac:dyDescent="0.2">
      <c r="A133" s="91" t="str">
        <f t="shared" si="1"/>
        <v/>
      </c>
      <c r="B133" s="84" t="str">
        <f>VLOOKUP($A133,temporal!$A$27:$W$387,2,0)</f>
        <v/>
      </c>
      <c r="C133" s="84" t="str">
        <f>IF(B133="","",VLOOKUP($A133,temporal!$A$27:$W$387,3,0))</f>
        <v/>
      </c>
      <c r="D133" s="85"/>
      <c r="E133" s="86" t="str">
        <f>IF(B$10="","",VLOOKUP($A133,temporal!$A$27:$W$387,5,0))</f>
        <v/>
      </c>
      <c r="F133" s="86" t="str">
        <f>IF(B$10="","",VLOOKUP($A133,temporal!$A$27:$W$387,6,0))</f>
        <v/>
      </c>
      <c r="G133" s="86" t="str">
        <f>IF(B$11="","",VLOOKUP($A133,temporal!$A$27:$W$387,7,0))</f>
        <v/>
      </c>
      <c r="H133" s="87" t="str">
        <f>IF(A133="","",VLOOKUP($A133,temporal!$A$27:$W$387,8,0))</f>
        <v/>
      </c>
      <c r="I133" s="87" t="str">
        <f>IF(A133="","",VLOOKUP($A133,temporal!$A$27:$W$387,9,0))</f>
        <v/>
      </c>
      <c r="J133" s="87" t="str">
        <f>IF(A133="","",VLOOKUP($A133,temporal!$A$27:$W$387,10,0))</f>
        <v/>
      </c>
      <c r="K133" s="87" t="str">
        <f>IF(A133="","",VLOOKUP($A133,temporal!$A$27:$W$387,11,0))</f>
        <v/>
      </c>
      <c r="L133" s="87" t="str">
        <f>IF(A133="","",VLOOKUP($A133,temporal!$A$27:$W$387,12,0))</f>
        <v/>
      </c>
      <c r="N133" s="89" t="str">
        <f>IF(B$10="","",VLOOKUP($A133,temporal!$A$27:$W$387,14,0))</f>
        <v/>
      </c>
      <c r="O133" s="89" t="str">
        <f>IF(B$10="","",VLOOKUP($A133,temporal!$A$27:$W$387,15,0))</f>
        <v/>
      </c>
      <c r="P133" s="87" t="str">
        <f>IF(A133="","",VLOOKUP($A133,temporal!$A$27:$W$387,16,0))</f>
        <v/>
      </c>
      <c r="Q133" s="87" t="str">
        <f>IF(A133="","",VLOOKUP($A133,temporal!$A$27:$W$387,17,0))</f>
        <v/>
      </c>
      <c r="R133" s="87" t="str">
        <f>IF(A133="","",VLOOKUP($A133,temporal!$A$27:$W$387,18,0))</f>
        <v/>
      </c>
      <c r="S133" s="87" t="str">
        <f>IF(A133="","",VLOOKUP($A133,temporal!$A$27:$W$387,19,0))</f>
        <v/>
      </c>
      <c r="T133" s="87" t="str">
        <f>IF(A133="","",VLOOKUP($A133,temporal!$A$27:$W$387,20,0))</f>
        <v/>
      </c>
      <c r="V133" s="87" t="str">
        <f>VLOOKUP($A133,temporal!$A$27:$W$387,22,0)</f>
        <v/>
      </c>
      <c r="W133" s="87" t="str">
        <f>VLOOKUP($A133,temporal!$A$27:$W$387,23,0)</f>
        <v/>
      </c>
      <c r="Y133" s="90"/>
    </row>
    <row r="134" spans="1:25" s="88" customFormat="1" x14ac:dyDescent="0.2">
      <c r="A134" s="91" t="str">
        <f t="shared" si="1"/>
        <v/>
      </c>
      <c r="B134" s="84" t="str">
        <f>VLOOKUP($A134,temporal!$A$27:$W$387,2,0)</f>
        <v/>
      </c>
      <c r="C134" s="84" t="str">
        <f>IF(B134="","",VLOOKUP($A134,temporal!$A$27:$W$387,3,0))</f>
        <v/>
      </c>
      <c r="D134" s="85"/>
      <c r="E134" s="86" t="str">
        <f>IF(B$10="","",VLOOKUP($A134,temporal!$A$27:$W$387,5,0))</f>
        <v/>
      </c>
      <c r="F134" s="86" t="str">
        <f>IF(B$10="","",VLOOKUP($A134,temporal!$A$27:$W$387,6,0))</f>
        <v/>
      </c>
      <c r="G134" s="86" t="str">
        <f>IF(B$11="","",VLOOKUP($A134,temporal!$A$27:$W$387,7,0))</f>
        <v/>
      </c>
      <c r="H134" s="87" t="str">
        <f>IF(A134="","",VLOOKUP($A134,temporal!$A$27:$W$387,8,0))</f>
        <v/>
      </c>
      <c r="I134" s="87" t="str">
        <f>IF(A134="","",VLOOKUP($A134,temporal!$A$27:$W$387,9,0))</f>
        <v/>
      </c>
      <c r="J134" s="87" t="str">
        <f>IF(A134="","",VLOOKUP($A134,temporal!$A$27:$W$387,10,0))</f>
        <v/>
      </c>
      <c r="K134" s="87" t="str">
        <f>IF(A134="","",VLOOKUP($A134,temporal!$A$27:$W$387,11,0))</f>
        <v/>
      </c>
      <c r="L134" s="87" t="str">
        <f>IF(A134="","",VLOOKUP($A134,temporal!$A$27:$W$387,12,0))</f>
        <v/>
      </c>
      <c r="N134" s="89" t="str">
        <f>IF(B$10="","",VLOOKUP($A134,temporal!$A$27:$W$387,14,0))</f>
        <v/>
      </c>
      <c r="O134" s="89" t="str">
        <f>IF(B$10="","",VLOOKUP($A134,temporal!$A$27:$W$387,15,0))</f>
        <v/>
      </c>
      <c r="P134" s="87" t="str">
        <f>IF(A134="","",VLOOKUP($A134,temporal!$A$27:$W$387,16,0))</f>
        <v/>
      </c>
      <c r="Q134" s="87" t="str">
        <f>IF(A134="","",VLOOKUP($A134,temporal!$A$27:$W$387,17,0))</f>
        <v/>
      </c>
      <c r="R134" s="87" t="str">
        <f>IF(A134="","",VLOOKUP($A134,temporal!$A$27:$W$387,18,0))</f>
        <v/>
      </c>
      <c r="S134" s="87" t="str">
        <f>IF(A134="","",VLOOKUP($A134,temporal!$A$27:$W$387,19,0))</f>
        <v/>
      </c>
      <c r="T134" s="87" t="str">
        <f>IF(A134="","",VLOOKUP($A134,temporal!$A$27:$W$387,20,0))</f>
        <v/>
      </c>
      <c r="V134" s="87" t="str">
        <f>VLOOKUP($A134,temporal!$A$27:$W$387,22,0)</f>
        <v/>
      </c>
      <c r="W134" s="87" t="str">
        <f>VLOOKUP($A134,temporal!$A$27:$W$387,23,0)</f>
        <v/>
      </c>
      <c r="Y134" s="90"/>
    </row>
    <row r="135" spans="1:25" s="88" customFormat="1" x14ac:dyDescent="0.2">
      <c r="A135" s="91" t="str">
        <f t="shared" si="1"/>
        <v/>
      </c>
      <c r="B135" s="84" t="str">
        <f>VLOOKUP($A135,temporal!$A$27:$W$387,2,0)</f>
        <v/>
      </c>
      <c r="C135" s="84" t="str">
        <f>IF(B135="","",VLOOKUP($A135,temporal!$A$27:$W$387,3,0))</f>
        <v/>
      </c>
      <c r="D135" s="85"/>
      <c r="E135" s="86" t="str">
        <f>IF(B$10="","",VLOOKUP($A135,temporal!$A$27:$W$387,5,0))</f>
        <v/>
      </c>
      <c r="F135" s="86" t="str">
        <f>IF(B$10="","",VLOOKUP($A135,temporal!$A$27:$W$387,6,0))</f>
        <v/>
      </c>
      <c r="G135" s="86" t="str">
        <f>IF(B$11="","",VLOOKUP($A135,temporal!$A$27:$W$387,7,0))</f>
        <v/>
      </c>
      <c r="H135" s="87" t="str">
        <f>IF(A135="","",VLOOKUP($A135,temporal!$A$27:$W$387,8,0))</f>
        <v/>
      </c>
      <c r="I135" s="87" t="str">
        <f>IF(A135="","",VLOOKUP($A135,temporal!$A$27:$W$387,9,0))</f>
        <v/>
      </c>
      <c r="J135" s="87" t="str">
        <f>IF(A135="","",VLOOKUP($A135,temporal!$A$27:$W$387,10,0))</f>
        <v/>
      </c>
      <c r="K135" s="87" t="str">
        <f>IF(A135="","",VLOOKUP($A135,temporal!$A$27:$W$387,11,0))</f>
        <v/>
      </c>
      <c r="L135" s="87" t="str">
        <f>IF(A135="","",VLOOKUP($A135,temporal!$A$27:$W$387,12,0))</f>
        <v/>
      </c>
      <c r="N135" s="89" t="str">
        <f>IF(B$10="","",VLOOKUP($A135,temporal!$A$27:$W$387,14,0))</f>
        <v/>
      </c>
      <c r="O135" s="89" t="str">
        <f>IF(B$10="","",VLOOKUP($A135,temporal!$A$27:$W$387,15,0))</f>
        <v/>
      </c>
      <c r="P135" s="87" t="str">
        <f>IF(A135="","",VLOOKUP($A135,temporal!$A$27:$W$387,16,0))</f>
        <v/>
      </c>
      <c r="Q135" s="87" t="str">
        <f>IF(A135="","",VLOOKUP($A135,temporal!$A$27:$W$387,17,0))</f>
        <v/>
      </c>
      <c r="R135" s="87" t="str">
        <f>IF(A135="","",VLOOKUP($A135,temporal!$A$27:$W$387,18,0))</f>
        <v/>
      </c>
      <c r="S135" s="87" t="str">
        <f>IF(A135="","",VLOOKUP($A135,temporal!$A$27:$W$387,19,0))</f>
        <v/>
      </c>
      <c r="T135" s="87" t="str">
        <f>IF(A135="","",VLOOKUP($A135,temporal!$A$27:$W$387,20,0))</f>
        <v/>
      </c>
      <c r="V135" s="87" t="str">
        <f>VLOOKUP($A135,temporal!$A$27:$W$387,22,0)</f>
        <v/>
      </c>
      <c r="W135" s="87" t="str">
        <f>VLOOKUP($A135,temporal!$A$27:$W$387,23,0)</f>
        <v/>
      </c>
      <c r="Y135" s="90"/>
    </row>
    <row r="136" spans="1:25" s="88" customFormat="1" x14ac:dyDescent="0.2">
      <c r="A136" s="91" t="str">
        <f t="shared" si="1"/>
        <v/>
      </c>
      <c r="B136" s="84" t="str">
        <f>VLOOKUP($A136,temporal!$A$27:$W$387,2,0)</f>
        <v/>
      </c>
      <c r="C136" s="84" t="str">
        <f>IF(B136="","",VLOOKUP($A136,temporal!$A$27:$W$387,3,0))</f>
        <v/>
      </c>
      <c r="D136" s="85"/>
      <c r="E136" s="86" t="str">
        <f>IF(B$10="","",VLOOKUP($A136,temporal!$A$27:$W$387,5,0))</f>
        <v/>
      </c>
      <c r="F136" s="86" t="str">
        <f>IF(B$10="","",VLOOKUP($A136,temporal!$A$27:$W$387,6,0))</f>
        <v/>
      </c>
      <c r="G136" s="86" t="str">
        <f>IF(B$11="","",VLOOKUP($A136,temporal!$A$27:$W$387,7,0))</f>
        <v/>
      </c>
      <c r="H136" s="87" t="str">
        <f>IF(A136="","",VLOOKUP($A136,temporal!$A$27:$W$387,8,0))</f>
        <v/>
      </c>
      <c r="I136" s="87" t="str">
        <f>IF(A136="","",VLOOKUP($A136,temporal!$A$27:$W$387,9,0))</f>
        <v/>
      </c>
      <c r="J136" s="87" t="str">
        <f>IF(A136="","",VLOOKUP($A136,temporal!$A$27:$W$387,10,0))</f>
        <v/>
      </c>
      <c r="K136" s="87" t="str">
        <f>IF(A136="","",VLOOKUP($A136,temporal!$A$27:$W$387,11,0))</f>
        <v/>
      </c>
      <c r="L136" s="87" t="str">
        <f>IF(A136="","",VLOOKUP($A136,temporal!$A$27:$W$387,12,0))</f>
        <v/>
      </c>
      <c r="N136" s="89" t="str">
        <f>IF(B$10="","",VLOOKUP($A136,temporal!$A$27:$W$387,14,0))</f>
        <v/>
      </c>
      <c r="O136" s="89" t="str">
        <f>IF(B$10="","",VLOOKUP($A136,temporal!$A$27:$W$387,15,0))</f>
        <v/>
      </c>
      <c r="P136" s="87" t="str">
        <f>IF(A136="","",VLOOKUP($A136,temporal!$A$27:$W$387,16,0))</f>
        <v/>
      </c>
      <c r="Q136" s="87" t="str">
        <f>IF(A136="","",VLOOKUP($A136,temporal!$A$27:$W$387,17,0))</f>
        <v/>
      </c>
      <c r="R136" s="87" t="str">
        <f>IF(A136="","",VLOOKUP($A136,temporal!$A$27:$W$387,18,0))</f>
        <v/>
      </c>
      <c r="S136" s="87" t="str">
        <f>IF(A136="","",VLOOKUP($A136,temporal!$A$27:$W$387,19,0))</f>
        <v/>
      </c>
      <c r="T136" s="87" t="str">
        <f>IF(A136="","",VLOOKUP($A136,temporal!$A$27:$W$387,20,0))</f>
        <v/>
      </c>
      <c r="V136" s="87" t="str">
        <f>VLOOKUP($A136,temporal!$A$27:$W$387,22,0)</f>
        <v/>
      </c>
      <c r="W136" s="87" t="str">
        <f>VLOOKUP($A136,temporal!$A$27:$W$387,23,0)</f>
        <v/>
      </c>
      <c r="Y136" s="90"/>
    </row>
    <row r="137" spans="1:25" s="88" customFormat="1" x14ac:dyDescent="0.2">
      <c r="A137" s="91" t="str">
        <f t="shared" si="1"/>
        <v/>
      </c>
      <c r="B137" s="84" t="str">
        <f>VLOOKUP($A137,temporal!$A$27:$W$387,2,0)</f>
        <v/>
      </c>
      <c r="C137" s="84" t="str">
        <f>IF(B137="","",VLOOKUP($A137,temporal!$A$27:$W$387,3,0))</f>
        <v/>
      </c>
      <c r="D137" s="85"/>
      <c r="E137" s="86" t="str">
        <f>IF(B$10="","",VLOOKUP($A137,temporal!$A$27:$W$387,5,0))</f>
        <v/>
      </c>
      <c r="F137" s="86" t="str">
        <f>IF(B$10="","",VLOOKUP($A137,temporal!$A$27:$W$387,6,0))</f>
        <v/>
      </c>
      <c r="G137" s="86" t="str">
        <f>IF(B$11="","",VLOOKUP($A137,temporal!$A$27:$W$387,7,0))</f>
        <v/>
      </c>
      <c r="H137" s="87" t="str">
        <f>IF(A137="","",VLOOKUP($A137,temporal!$A$27:$W$387,8,0))</f>
        <v/>
      </c>
      <c r="I137" s="87" t="str">
        <f>IF(A137="","",VLOOKUP($A137,temporal!$A$27:$W$387,9,0))</f>
        <v/>
      </c>
      <c r="J137" s="87" t="str">
        <f>IF(A137="","",VLOOKUP($A137,temporal!$A$27:$W$387,10,0))</f>
        <v/>
      </c>
      <c r="K137" s="87" t="str">
        <f>IF(A137="","",VLOOKUP($A137,temporal!$A$27:$W$387,11,0))</f>
        <v/>
      </c>
      <c r="L137" s="87" t="str">
        <f>IF(A137="","",VLOOKUP($A137,temporal!$A$27:$W$387,12,0))</f>
        <v/>
      </c>
      <c r="N137" s="89" t="str">
        <f>IF(B$10="","",VLOOKUP($A137,temporal!$A$27:$W$387,14,0))</f>
        <v/>
      </c>
      <c r="O137" s="89" t="str">
        <f>IF(B$10="","",VLOOKUP($A137,temporal!$A$27:$W$387,15,0))</f>
        <v/>
      </c>
      <c r="P137" s="87" t="str">
        <f>IF(A137="","",VLOOKUP($A137,temporal!$A$27:$W$387,16,0))</f>
        <v/>
      </c>
      <c r="Q137" s="87" t="str">
        <f>IF(A137="","",VLOOKUP($A137,temporal!$A$27:$W$387,17,0))</f>
        <v/>
      </c>
      <c r="R137" s="87" t="str">
        <f>IF(A137="","",VLOOKUP($A137,temporal!$A$27:$W$387,18,0))</f>
        <v/>
      </c>
      <c r="S137" s="87" t="str">
        <f>IF(A137="","",VLOOKUP($A137,temporal!$A$27:$W$387,19,0))</f>
        <v/>
      </c>
      <c r="T137" s="87" t="str">
        <f>IF(A137="","",VLOOKUP($A137,temporal!$A$27:$W$387,20,0))</f>
        <v/>
      </c>
      <c r="V137" s="87" t="str">
        <f>VLOOKUP($A137,temporal!$A$27:$W$387,22,0)</f>
        <v/>
      </c>
      <c r="W137" s="87" t="str">
        <f>VLOOKUP($A137,temporal!$A$27:$W$387,23,0)</f>
        <v/>
      </c>
      <c r="Y137" s="90"/>
    </row>
    <row r="138" spans="1:25" s="88" customFormat="1" x14ac:dyDescent="0.2">
      <c r="A138" s="91" t="str">
        <f t="shared" si="1"/>
        <v/>
      </c>
      <c r="B138" s="84" t="str">
        <f>VLOOKUP($A138,temporal!$A$27:$W$387,2,0)</f>
        <v/>
      </c>
      <c r="C138" s="84" t="str">
        <f>IF(B138="","",VLOOKUP($A138,temporal!$A$27:$W$387,3,0))</f>
        <v/>
      </c>
      <c r="D138" s="85"/>
      <c r="E138" s="86" t="str">
        <f>IF(B$10="","",VLOOKUP($A138,temporal!$A$27:$W$387,5,0))</f>
        <v/>
      </c>
      <c r="F138" s="86" t="str">
        <f>IF(B$10="","",VLOOKUP($A138,temporal!$A$27:$W$387,6,0))</f>
        <v/>
      </c>
      <c r="G138" s="86" t="str">
        <f>IF(B$11="","",VLOOKUP($A138,temporal!$A$27:$W$387,7,0))</f>
        <v/>
      </c>
      <c r="H138" s="87" t="str">
        <f>IF(A138="","",VLOOKUP($A138,temporal!$A$27:$W$387,8,0))</f>
        <v/>
      </c>
      <c r="I138" s="87" t="str">
        <f>IF(A138="","",VLOOKUP($A138,temporal!$A$27:$W$387,9,0))</f>
        <v/>
      </c>
      <c r="J138" s="87" t="str">
        <f>IF(A138="","",VLOOKUP($A138,temporal!$A$27:$W$387,10,0))</f>
        <v/>
      </c>
      <c r="K138" s="87" t="str">
        <f>IF(A138="","",VLOOKUP($A138,temporal!$A$27:$W$387,11,0))</f>
        <v/>
      </c>
      <c r="L138" s="87" t="str">
        <f>IF(A138="","",VLOOKUP($A138,temporal!$A$27:$W$387,12,0))</f>
        <v/>
      </c>
      <c r="N138" s="89" t="str">
        <f>IF(B$10="","",VLOOKUP($A138,temporal!$A$27:$W$387,14,0))</f>
        <v/>
      </c>
      <c r="O138" s="89" t="str">
        <f>IF(B$10="","",VLOOKUP($A138,temporal!$A$27:$W$387,15,0))</f>
        <v/>
      </c>
      <c r="P138" s="87" t="str">
        <f>IF(A138="","",VLOOKUP($A138,temporal!$A$27:$W$387,16,0))</f>
        <v/>
      </c>
      <c r="Q138" s="87" t="str">
        <f>IF(A138="","",VLOOKUP($A138,temporal!$A$27:$W$387,17,0))</f>
        <v/>
      </c>
      <c r="R138" s="87" t="str">
        <f>IF(A138="","",VLOOKUP($A138,temporal!$A$27:$W$387,18,0))</f>
        <v/>
      </c>
      <c r="S138" s="87" t="str">
        <f>IF(A138="","",VLOOKUP($A138,temporal!$A$27:$W$387,19,0))</f>
        <v/>
      </c>
      <c r="T138" s="87" t="str">
        <f>IF(A138="","",VLOOKUP($A138,temporal!$A$27:$W$387,20,0))</f>
        <v/>
      </c>
      <c r="V138" s="87" t="str">
        <f>VLOOKUP($A138,temporal!$A$27:$W$387,22,0)</f>
        <v/>
      </c>
      <c r="W138" s="87" t="str">
        <f>VLOOKUP($A138,temporal!$A$27:$W$387,23,0)</f>
        <v/>
      </c>
      <c r="Y138" s="90"/>
    </row>
    <row r="139" spans="1:25" s="88" customFormat="1" x14ac:dyDescent="0.2">
      <c r="A139" s="91" t="str">
        <f t="shared" si="1"/>
        <v/>
      </c>
      <c r="B139" s="84" t="str">
        <f>VLOOKUP($A139,temporal!$A$27:$W$387,2,0)</f>
        <v/>
      </c>
      <c r="C139" s="84" t="str">
        <f>IF(B139="","",VLOOKUP($A139,temporal!$A$27:$W$387,3,0))</f>
        <v/>
      </c>
      <c r="D139" s="85"/>
      <c r="E139" s="86" t="str">
        <f>IF(B$10="","",VLOOKUP($A139,temporal!$A$27:$W$387,5,0))</f>
        <v/>
      </c>
      <c r="F139" s="86" t="str">
        <f>IF(B$10="","",VLOOKUP($A139,temporal!$A$27:$W$387,6,0))</f>
        <v/>
      </c>
      <c r="G139" s="86" t="str">
        <f>IF(B$11="","",VLOOKUP($A139,temporal!$A$27:$W$387,7,0))</f>
        <v/>
      </c>
      <c r="H139" s="87" t="str">
        <f>IF(A139="","",VLOOKUP($A139,temporal!$A$27:$W$387,8,0))</f>
        <v/>
      </c>
      <c r="I139" s="87" t="str">
        <f>IF(A139="","",VLOOKUP($A139,temporal!$A$27:$W$387,9,0))</f>
        <v/>
      </c>
      <c r="J139" s="87" t="str">
        <f>IF(A139="","",VLOOKUP($A139,temporal!$A$27:$W$387,10,0))</f>
        <v/>
      </c>
      <c r="K139" s="87" t="str">
        <f>IF(A139="","",VLOOKUP($A139,temporal!$A$27:$W$387,11,0))</f>
        <v/>
      </c>
      <c r="L139" s="87" t="str">
        <f>IF(A139="","",VLOOKUP($A139,temporal!$A$27:$W$387,12,0))</f>
        <v/>
      </c>
      <c r="N139" s="89" t="str">
        <f>IF(B$10="","",VLOOKUP($A139,temporal!$A$27:$W$387,14,0))</f>
        <v/>
      </c>
      <c r="O139" s="89" t="str">
        <f>IF(B$10="","",VLOOKUP($A139,temporal!$A$27:$W$387,15,0))</f>
        <v/>
      </c>
      <c r="P139" s="87" t="str">
        <f>IF(A139="","",VLOOKUP($A139,temporal!$A$27:$W$387,16,0))</f>
        <v/>
      </c>
      <c r="Q139" s="87" t="str">
        <f>IF(A139="","",VLOOKUP($A139,temporal!$A$27:$W$387,17,0))</f>
        <v/>
      </c>
      <c r="R139" s="87" t="str">
        <f>IF(A139="","",VLOOKUP($A139,temporal!$A$27:$W$387,18,0))</f>
        <v/>
      </c>
      <c r="S139" s="87" t="str">
        <f>IF(A139="","",VLOOKUP($A139,temporal!$A$27:$W$387,19,0))</f>
        <v/>
      </c>
      <c r="T139" s="87" t="str">
        <f>IF(A139="","",VLOOKUP($A139,temporal!$A$27:$W$387,20,0))</f>
        <v/>
      </c>
      <c r="V139" s="87" t="str">
        <f>VLOOKUP($A139,temporal!$A$27:$W$387,22,0)</f>
        <v/>
      </c>
      <c r="W139" s="87" t="str">
        <f>VLOOKUP($A139,temporal!$A$27:$W$387,23,0)</f>
        <v/>
      </c>
      <c r="Y139" s="90"/>
    </row>
    <row r="140" spans="1:25" s="88" customFormat="1" x14ac:dyDescent="0.2">
      <c r="A140" s="91" t="str">
        <f t="shared" si="1"/>
        <v/>
      </c>
      <c r="B140" s="84" t="str">
        <f>VLOOKUP($A140,temporal!$A$27:$W$387,2,0)</f>
        <v/>
      </c>
      <c r="C140" s="84" t="str">
        <f>IF(B140="","",VLOOKUP($A140,temporal!$A$27:$W$387,3,0))</f>
        <v/>
      </c>
      <c r="D140" s="85"/>
      <c r="E140" s="86" t="str">
        <f>IF(B$10="","",VLOOKUP($A140,temporal!$A$27:$W$387,5,0))</f>
        <v/>
      </c>
      <c r="F140" s="86" t="str">
        <f>IF(B$10="","",VLOOKUP($A140,temporal!$A$27:$W$387,6,0))</f>
        <v/>
      </c>
      <c r="G140" s="86" t="str">
        <f>IF(B$11="","",VLOOKUP($A140,temporal!$A$27:$W$387,7,0))</f>
        <v/>
      </c>
      <c r="H140" s="87" t="str">
        <f>IF(A140="","",VLOOKUP($A140,temporal!$A$27:$W$387,8,0))</f>
        <v/>
      </c>
      <c r="I140" s="87" t="str">
        <f>IF(A140="","",VLOOKUP($A140,temporal!$A$27:$W$387,9,0))</f>
        <v/>
      </c>
      <c r="J140" s="87" t="str">
        <f>IF(A140="","",VLOOKUP($A140,temporal!$A$27:$W$387,10,0))</f>
        <v/>
      </c>
      <c r="K140" s="87" t="str">
        <f>IF(A140="","",VLOOKUP($A140,temporal!$A$27:$W$387,11,0))</f>
        <v/>
      </c>
      <c r="L140" s="87" t="str">
        <f>IF(A140="","",VLOOKUP($A140,temporal!$A$27:$W$387,12,0))</f>
        <v/>
      </c>
      <c r="N140" s="89" t="str">
        <f>IF(B$10="","",VLOOKUP($A140,temporal!$A$27:$W$387,14,0))</f>
        <v/>
      </c>
      <c r="O140" s="89" t="str">
        <f>IF(B$10="","",VLOOKUP($A140,temporal!$A$27:$W$387,15,0))</f>
        <v/>
      </c>
      <c r="P140" s="87" t="str">
        <f>IF(A140="","",VLOOKUP($A140,temporal!$A$27:$W$387,16,0))</f>
        <v/>
      </c>
      <c r="Q140" s="87" t="str">
        <f>IF(A140="","",VLOOKUP($A140,temporal!$A$27:$W$387,17,0))</f>
        <v/>
      </c>
      <c r="R140" s="87" t="str">
        <f>IF(A140="","",VLOOKUP($A140,temporal!$A$27:$W$387,18,0))</f>
        <v/>
      </c>
      <c r="S140" s="87" t="str">
        <f>IF(A140="","",VLOOKUP($A140,temporal!$A$27:$W$387,19,0))</f>
        <v/>
      </c>
      <c r="T140" s="87" t="str">
        <f>IF(A140="","",VLOOKUP($A140,temporal!$A$27:$W$387,20,0))</f>
        <v/>
      </c>
      <c r="V140" s="87" t="str">
        <f>VLOOKUP($A140,temporal!$A$27:$W$387,22,0)</f>
        <v/>
      </c>
      <c r="W140" s="87" t="str">
        <f>VLOOKUP($A140,temporal!$A$27:$W$387,23,0)</f>
        <v/>
      </c>
      <c r="Y140" s="90"/>
    </row>
    <row r="141" spans="1:25" s="88" customFormat="1" x14ac:dyDescent="0.2">
      <c r="A141" s="91" t="str">
        <f t="shared" si="1"/>
        <v/>
      </c>
      <c r="B141" s="84" t="str">
        <f>VLOOKUP($A141,temporal!$A$27:$W$387,2,0)</f>
        <v/>
      </c>
      <c r="C141" s="84" t="str">
        <f>IF(B141="","",VLOOKUP($A141,temporal!$A$27:$W$387,3,0))</f>
        <v/>
      </c>
      <c r="D141" s="85"/>
      <c r="E141" s="86" t="str">
        <f>IF(B$10="","",VLOOKUP($A141,temporal!$A$27:$W$387,5,0))</f>
        <v/>
      </c>
      <c r="F141" s="86" t="str">
        <f>IF(B$10="","",VLOOKUP($A141,temporal!$A$27:$W$387,6,0))</f>
        <v/>
      </c>
      <c r="G141" s="86" t="str">
        <f>IF(B$11="","",VLOOKUP($A141,temporal!$A$27:$W$387,7,0))</f>
        <v/>
      </c>
      <c r="H141" s="87" t="str">
        <f>IF(A141="","",VLOOKUP($A141,temporal!$A$27:$W$387,8,0))</f>
        <v/>
      </c>
      <c r="I141" s="87" t="str">
        <f>IF(A141="","",VLOOKUP($A141,temporal!$A$27:$W$387,9,0))</f>
        <v/>
      </c>
      <c r="J141" s="87" t="str">
        <f>IF(A141="","",VLOOKUP($A141,temporal!$A$27:$W$387,10,0))</f>
        <v/>
      </c>
      <c r="K141" s="87" t="str">
        <f>IF(A141="","",VLOOKUP($A141,temporal!$A$27:$W$387,11,0))</f>
        <v/>
      </c>
      <c r="L141" s="87" t="str">
        <f>IF(A141="","",VLOOKUP($A141,temporal!$A$27:$W$387,12,0))</f>
        <v/>
      </c>
      <c r="N141" s="89" t="str">
        <f>IF(B$10="","",VLOOKUP($A141,temporal!$A$27:$W$387,14,0))</f>
        <v/>
      </c>
      <c r="O141" s="89" t="str">
        <f>IF(B$10="","",VLOOKUP($A141,temporal!$A$27:$W$387,15,0))</f>
        <v/>
      </c>
      <c r="P141" s="87" t="str">
        <f>IF(A141="","",VLOOKUP($A141,temporal!$A$27:$W$387,16,0))</f>
        <v/>
      </c>
      <c r="Q141" s="87" t="str">
        <f>IF(A141="","",VLOOKUP($A141,temporal!$A$27:$W$387,17,0))</f>
        <v/>
      </c>
      <c r="R141" s="87" t="str">
        <f>IF(A141="","",VLOOKUP($A141,temporal!$A$27:$W$387,18,0))</f>
        <v/>
      </c>
      <c r="S141" s="87" t="str">
        <f>IF(A141="","",VLOOKUP($A141,temporal!$A$27:$W$387,19,0))</f>
        <v/>
      </c>
      <c r="T141" s="87" t="str">
        <f>IF(A141="","",VLOOKUP($A141,temporal!$A$27:$W$387,20,0))</f>
        <v/>
      </c>
      <c r="V141" s="87" t="str">
        <f>VLOOKUP($A141,temporal!$A$27:$W$387,22,0)</f>
        <v/>
      </c>
      <c r="W141" s="87" t="str">
        <f>VLOOKUP($A141,temporal!$A$27:$W$387,23,0)</f>
        <v/>
      </c>
      <c r="Y141" s="90"/>
    </row>
    <row r="142" spans="1:25" s="88" customFormat="1" x14ac:dyDescent="0.2">
      <c r="A142" s="91" t="str">
        <f t="shared" si="1"/>
        <v/>
      </c>
      <c r="B142" s="84" t="str">
        <f>VLOOKUP($A142,temporal!$A$27:$W$387,2,0)</f>
        <v/>
      </c>
      <c r="C142" s="84" t="str">
        <f>IF(B142="","",VLOOKUP($A142,temporal!$A$27:$W$387,3,0))</f>
        <v/>
      </c>
      <c r="D142" s="85"/>
      <c r="E142" s="86" t="str">
        <f>IF(B$10="","",VLOOKUP($A142,temporal!$A$27:$W$387,5,0))</f>
        <v/>
      </c>
      <c r="F142" s="86" t="str">
        <f>IF(B$10="","",VLOOKUP($A142,temporal!$A$27:$W$387,6,0))</f>
        <v/>
      </c>
      <c r="G142" s="86" t="str">
        <f>IF(B$11="","",VLOOKUP($A142,temporal!$A$27:$W$387,7,0))</f>
        <v/>
      </c>
      <c r="H142" s="87" t="str">
        <f>IF(A142="","",VLOOKUP($A142,temporal!$A$27:$W$387,8,0))</f>
        <v/>
      </c>
      <c r="I142" s="87" t="str">
        <f>IF(A142="","",VLOOKUP($A142,temporal!$A$27:$W$387,9,0))</f>
        <v/>
      </c>
      <c r="J142" s="87" t="str">
        <f>IF(A142="","",VLOOKUP($A142,temporal!$A$27:$W$387,10,0))</f>
        <v/>
      </c>
      <c r="K142" s="87" t="str">
        <f>IF(A142="","",VLOOKUP($A142,temporal!$A$27:$W$387,11,0))</f>
        <v/>
      </c>
      <c r="L142" s="87" t="str">
        <f>IF(A142="","",VLOOKUP($A142,temporal!$A$27:$W$387,12,0))</f>
        <v/>
      </c>
      <c r="N142" s="89" t="str">
        <f>IF(B$10="","",VLOOKUP($A142,temporal!$A$27:$W$387,14,0))</f>
        <v/>
      </c>
      <c r="O142" s="89" t="str">
        <f>IF(B$10="","",VLOOKUP($A142,temporal!$A$27:$W$387,15,0))</f>
        <v/>
      </c>
      <c r="P142" s="87" t="str">
        <f>IF(A142="","",VLOOKUP($A142,temporal!$A$27:$W$387,16,0))</f>
        <v/>
      </c>
      <c r="Q142" s="87" t="str">
        <f>IF(A142="","",VLOOKUP($A142,temporal!$A$27:$W$387,17,0))</f>
        <v/>
      </c>
      <c r="R142" s="87" t="str">
        <f>IF(A142="","",VLOOKUP($A142,temporal!$A$27:$W$387,18,0))</f>
        <v/>
      </c>
      <c r="S142" s="87" t="str">
        <f>IF(A142="","",VLOOKUP($A142,temporal!$A$27:$W$387,19,0))</f>
        <v/>
      </c>
      <c r="T142" s="87" t="str">
        <f>IF(A142="","",VLOOKUP($A142,temporal!$A$27:$W$387,20,0))</f>
        <v/>
      </c>
      <c r="V142" s="87" t="str">
        <f>VLOOKUP($A142,temporal!$A$27:$W$387,22,0)</f>
        <v/>
      </c>
      <c r="W142" s="87" t="str">
        <f>VLOOKUP($A142,temporal!$A$27:$W$387,23,0)</f>
        <v/>
      </c>
      <c r="Y142" s="90"/>
    </row>
    <row r="143" spans="1:25" s="88" customFormat="1" x14ac:dyDescent="0.2">
      <c r="A143" s="91" t="str">
        <f t="shared" si="1"/>
        <v/>
      </c>
      <c r="B143" s="84" t="str">
        <f>VLOOKUP($A143,temporal!$A$27:$W$387,2,0)</f>
        <v/>
      </c>
      <c r="C143" s="84" t="str">
        <f>IF(B143="","",VLOOKUP($A143,temporal!$A$27:$W$387,3,0))</f>
        <v/>
      </c>
      <c r="D143" s="85"/>
      <c r="E143" s="86" t="str">
        <f>IF(B$10="","",VLOOKUP($A143,temporal!$A$27:$W$387,5,0))</f>
        <v/>
      </c>
      <c r="F143" s="86" t="str">
        <f>IF(B$10="","",VLOOKUP($A143,temporal!$A$27:$W$387,6,0))</f>
        <v/>
      </c>
      <c r="G143" s="86" t="str">
        <f>IF(B$11="","",VLOOKUP($A143,temporal!$A$27:$W$387,7,0))</f>
        <v/>
      </c>
      <c r="H143" s="87" t="str">
        <f>IF(A143="","",VLOOKUP($A143,temporal!$A$27:$W$387,8,0))</f>
        <v/>
      </c>
      <c r="I143" s="87" t="str">
        <f>IF(A143="","",VLOOKUP($A143,temporal!$A$27:$W$387,9,0))</f>
        <v/>
      </c>
      <c r="J143" s="87" t="str">
        <f>IF(A143="","",VLOOKUP($A143,temporal!$A$27:$W$387,10,0))</f>
        <v/>
      </c>
      <c r="K143" s="87" t="str">
        <f>IF(A143="","",VLOOKUP($A143,temporal!$A$27:$W$387,11,0))</f>
        <v/>
      </c>
      <c r="L143" s="87" t="str">
        <f>IF(A143="","",VLOOKUP($A143,temporal!$A$27:$W$387,12,0))</f>
        <v/>
      </c>
      <c r="N143" s="89" t="str">
        <f>IF(B$10="","",VLOOKUP($A143,temporal!$A$27:$W$387,14,0))</f>
        <v/>
      </c>
      <c r="O143" s="89" t="str">
        <f>IF(B$10="","",VLOOKUP($A143,temporal!$A$27:$W$387,15,0))</f>
        <v/>
      </c>
      <c r="P143" s="87" t="str">
        <f>IF(A143="","",VLOOKUP($A143,temporal!$A$27:$W$387,16,0))</f>
        <v/>
      </c>
      <c r="Q143" s="87" t="str">
        <f>IF(A143="","",VLOOKUP($A143,temporal!$A$27:$W$387,17,0))</f>
        <v/>
      </c>
      <c r="R143" s="87" t="str">
        <f>IF(A143="","",VLOOKUP($A143,temporal!$A$27:$W$387,18,0))</f>
        <v/>
      </c>
      <c r="S143" s="87" t="str">
        <f>IF(A143="","",VLOOKUP($A143,temporal!$A$27:$W$387,19,0))</f>
        <v/>
      </c>
      <c r="T143" s="87" t="str">
        <f>IF(A143="","",VLOOKUP($A143,temporal!$A$27:$W$387,20,0))</f>
        <v/>
      </c>
      <c r="V143" s="87" t="str">
        <f>VLOOKUP($A143,temporal!$A$27:$W$387,22,0)</f>
        <v/>
      </c>
      <c r="W143" s="87" t="str">
        <f>VLOOKUP($A143,temporal!$A$27:$W$387,23,0)</f>
        <v/>
      </c>
      <c r="Y143" s="90"/>
    </row>
    <row r="144" spans="1:25" s="88" customFormat="1" x14ac:dyDescent="0.2">
      <c r="A144" s="91" t="str">
        <f t="shared" si="1"/>
        <v/>
      </c>
      <c r="B144" s="84" t="str">
        <f>VLOOKUP($A144,temporal!$A$27:$W$387,2,0)</f>
        <v/>
      </c>
      <c r="C144" s="84" t="str">
        <f>IF(B144="","",VLOOKUP($A144,temporal!$A$27:$W$387,3,0))</f>
        <v/>
      </c>
      <c r="D144" s="85"/>
      <c r="E144" s="86" t="str">
        <f>IF(B$10="","",VLOOKUP($A144,temporal!$A$27:$W$387,5,0))</f>
        <v/>
      </c>
      <c r="F144" s="86" t="str">
        <f>IF(B$10="","",VLOOKUP($A144,temporal!$A$27:$W$387,6,0))</f>
        <v/>
      </c>
      <c r="G144" s="86" t="str">
        <f>IF(B$11="","",VLOOKUP($A144,temporal!$A$27:$W$387,7,0))</f>
        <v/>
      </c>
      <c r="H144" s="87" t="str">
        <f>IF(A144="","",VLOOKUP($A144,temporal!$A$27:$W$387,8,0))</f>
        <v/>
      </c>
      <c r="I144" s="87" t="str">
        <f>IF(A144="","",VLOOKUP($A144,temporal!$A$27:$W$387,9,0))</f>
        <v/>
      </c>
      <c r="J144" s="87" t="str">
        <f>IF(A144="","",VLOOKUP($A144,temporal!$A$27:$W$387,10,0))</f>
        <v/>
      </c>
      <c r="K144" s="87" t="str">
        <f>IF(A144="","",VLOOKUP($A144,temporal!$A$27:$W$387,11,0))</f>
        <v/>
      </c>
      <c r="L144" s="87" t="str">
        <f>IF(A144="","",VLOOKUP($A144,temporal!$A$27:$W$387,12,0))</f>
        <v/>
      </c>
      <c r="N144" s="89" t="str">
        <f>IF(B$10="","",VLOOKUP($A144,temporal!$A$27:$W$387,14,0))</f>
        <v/>
      </c>
      <c r="O144" s="89" t="str">
        <f>IF(B$10="","",VLOOKUP($A144,temporal!$A$27:$W$387,15,0))</f>
        <v/>
      </c>
      <c r="P144" s="87" t="str">
        <f>IF(A144="","",VLOOKUP($A144,temporal!$A$27:$W$387,16,0))</f>
        <v/>
      </c>
      <c r="Q144" s="87" t="str">
        <f>IF(A144="","",VLOOKUP($A144,temporal!$A$27:$W$387,17,0))</f>
        <v/>
      </c>
      <c r="R144" s="87" t="str">
        <f>IF(A144="","",VLOOKUP($A144,temporal!$A$27:$W$387,18,0))</f>
        <v/>
      </c>
      <c r="S144" s="87" t="str">
        <f>IF(A144="","",VLOOKUP($A144,temporal!$A$27:$W$387,19,0))</f>
        <v/>
      </c>
      <c r="T144" s="87" t="str">
        <f>IF(A144="","",VLOOKUP($A144,temporal!$A$27:$W$387,20,0))</f>
        <v/>
      </c>
      <c r="V144" s="87" t="str">
        <f>VLOOKUP($A144,temporal!$A$27:$W$387,22,0)</f>
        <v/>
      </c>
      <c r="W144" s="87" t="str">
        <f>VLOOKUP($A144,temporal!$A$27:$W$387,23,0)</f>
        <v/>
      </c>
      <c r="Y144" s="90"/>
    </row>
    <row r="145" spans="1:25" s="88" customFormat="1" x14ac:dyDescent="0.2">
      <c r="A145" s="91" t="str">
        <f t="shared" si="1"/>
        <v/>
      </c>
      <c r="B145" s="84" t="str">
        <f>VLOOKUP($A145,temporal!$A$27:$W$387,2,0)</f>
        <v/>
      </c>
      <c r="C145" s="84" t="str">
        <f>IF(B145="","",VLOOKUP($A145,temporal!$A$27:$W$387,3,0))</f>
        <v/>
      </c>
      <c r="D145" s="85"/>
      <c r="E145" s="86" t="str">
        <f>IF(B$10="","",VLOOKUP($A145,temporal!$A$27:$W$387,5,0))</f>
        <v/>
      </c>
      <c r="F145" s="86" t="str">
        <f>IF(B$10="","",VLOOKUP($A145,temporal!$A$27:$W$387,6,0))</f>
        <v/>
      </c>
      <c r="G145" s="86" t="str">
        <f>IF(B$11="","",VLOOKUP($A145,temporal!$A$27:$W$387,7,0))</f>
        <v/>
      </c>
      <c r="H145" s="87" t="str">
        <f>IF(A145="","",VLOOKUP($A145,temporal!$A$27:$W$387,8,0))</f>
        <v/>
      </c>
      <c r="I145" s="87" t="str">
        <f>IF(A145="","",VLOOKUP($A145,temporal!$A$27:$W$387,9,0))</f>
        <v/>
      </c>
      <c r="J145" s="87" t="str">
        <f>IF(A145="","",VLOOKUP($A145,temporal!$A$27:$W$387,10,0))</f>
        <v/>
      </c>
      <c r="K145" s="87" t="str">
        <f>IF(A145="","",VLOOKUP($A145,temporal!$A$27:$W$387,11,0))</f>
        <v/>
      </c>
      <c r="L145" s="87" t="str">
        <f>IF(A145="","",VLOOKUP($A145,temporal!$A$27:$W$387,12,0))</f>
        <v/>
      </c>
      <c r="N145" s="89" t="str">
        <f>IF(B$10="","",VLOOKUP($A145,temporal!$A$27:$W$387,14,0))</f>
        <v/>
      </c>
      <c r="O145" s="89" t="str">
        <f>IF(B$10="","",VLOOKUP($A145,temporal!$A$27:$W$387,15,0))</f>
        <v/>
      </c>
      <c r="P145" s="87" t="str">
        <f>IF(A145="","",VLOOKUP($A145,temporal!$A$27:$W$387,16,0))</f>
        <v/>
      </c>
      <c r="Q145" s="87" t="str">
        <f>IF(A145="","",VLOOKUP($A145,temporal!$A$27:$W$387,17,0))</f>
        <v/>
      </c>
      <c r="R145" s="87" t="str">
        <f>IF(A145="","",VLOOKUP($A145,temporal!$A$27:$W$387,18,0))</f>
        <v/>
      </c>
      <c r="S145" s="87" t="str">
        <f>IF(A145="","",VLOOKUP($A145,temporal!$A$27:$W$387,19,0))</f>
        <v/>
      </c>
      <c r="T145" s="87" t="str">
        <f>IF(A145="","",VLOOKUP($A145,temporal!$A$27:$W$387,20,0))</f>
        <v/>
      </c>
      <c r="V145" s="87" t="str">
        <f>VLOOKUP($A145,temporal!$A$27:$W$387,22,0)</f>
        <v/>
      </c>
      <c r="W145" s="87" t="str">
        <f>VLOOKUP($A145,temporal!$A$27:$W$387,23,0)</f>
        <v/>
      </c>
      <c r="Y145" s="90"/>
    </row>
    <row r="146" spans="1:25" s="88" customFormat="1" x14ac:dyDescent="0.2">
      <c r="A146" s="91" t="str">
        <f t="shared" si="1"/>
        <v/>
      </c>
      <c r="B146" s="84" t="str">
        <f>VLOOKUP($A146,temporal!$A$27:$W$387,2,0)</f>
        <v/>
      </c>
      <c r="C146" s="84" t="str">
        <f>IF(B146="","",VLOOKUP($A146,temporal!$A$27:$W$387,3,0))</f>
        <v/>
      </c>
      <c r="D146" s="85"/>
      <c r="E146" s="86" t="str">
        <f>IF(B$10="","",VLOOKUP($A146,temporal!$A$27:$W$387,5,0))</f>
        <v/>
      </c>
      <c r="F146" s="86" t="str">
        <f>IF(B$10="","",VLOOKUP($A146,temporal!$A$27:$W$387,6,0))</f>
        <v/>
      </c>
      <c r="G146" s="86" t="str">
        <f>IF(B$11="","",VLOOKUP($A146,temporal!$A$27:$W$387,7,0))</f>
        <v/>
      </c>
      <c r="H146" s="87" t="str">
        <f>IF(A146="","",VLOOKUP($A146,temporal!$A$27:$W$387,8,0))</f>
        <v/>
      </c>
      <c r="I146" s="87" t="str">
        <f>IF(A146="","",VLOOKUP($A146,temporal!$A$27:$W$387,9,0))</f>
        <v/>
      </c>
      <c r="J146" s="87" t="str">
        <f>IF(A146="","",VLOOKUP($A146,temporal!$A$27:$W$387,10,0))</f>
        <v/>
      </c>
      <c r="K146" s="87" t="str">
        <f>IF(A146="","",VLOOKUP($A146,temporal!$A$27:$W$387,11,0))</f>
        <v/>
      </c>
      <c r="L146" s="87" t="str">
        <f>IF(A146="","",VLOOKUP($A146,temporal!$A$27:$W$387,12,0))</f>
        <v/>
      </c>
      <c r="N146" s="89" t="str">
        <f>IF(B$10="","",VLOOKUP($A146,temporal!$A$27:$W$387,14,0))</f>
        <v/>
      </c>
      <c r="O146" s="89" t="str">
        <f>IF(B$10="","",VLOOKUP($A146,temporal!$A$27:$W$387,15,0))</f>
        <v/>
      </c>
      <c r="P146" s="87" t="str">
        <f>IF(A146="","",VLOOKUP($A146,temporal!$A$27:$W$387,16,0))</f>
        <v/>
      </c>
      <c r="Q146" s="87" t="str">
        <f>IF(A146="","",VLOOKUP($A146,temporal!$A$27:$W$387,17,0))</f>
        <v/>
      </c>
      <c r="R146" s="87" t="str">
        <f>IF(A146="","",VLOOKUP($A146,temporal!$A$27:$W$387,18,0))</f>
        <v/>
      </c>
      <c r="S146" s="87" t="str">
        <f>IF(A146="","",VLOOKUP($A146,temporal!$A$27:$W$387,19,0))</f>
        <v/>
      </c>
      <c r="T146" s="87" t="str">
        <f>IF(A146="","",VLOOKUP($A146,temporal!$A$27:$W$387,20,0))</f>
        <v/>
      </c>
      <c r="V146" s="87" t="str">
        <f>VLOOKUP($A146,temporal!$A$27:$W$387,22,0)</f>
        <v/>
      </c>
      <c r="W146" s="87" t="str">
        <f>VLOOKUP($A146,temporal!$A$27:$W$387,23,0)</f>
        <v/>
      </c>
      <c r="Y146" s="90"/>
    </row>
    <row r="147" spans="1:25" s="88" customFormat="1" x14ac:dyDescent="0.2">
      <c r="A147" s="91" t="str">
        <f t="shared" si="1"/>
        <v/>
      </c>
      <c r="B147" s="84" t="str">
        <f>VLOOKUP($A147,temporal!$A$27:$W$387,2,0)</f>
        <v/>
      </c>
      <c r="C147" s="84" t="str">
        <f>IF(B147="","",VLOOKUP($A147,temporal!$A$27:$W$387,3,0))</f>
        <v/>
      </c>
      <c r="D147" s="85"/>
      <c r="E147" s="86" t="str">
        <f>IF(B$10="","",VLOOKUP($A147,temporal!$A$27:$W$387,5,0))</f>
        <v/>
      </c>
      <c r="F147" s="86" t="str">
        <f>IF(B$10="","",VLOOKUP($A147,temporal!$A$27:$W$387,6,0))</f>
        <v/>
      </c>
      <c r="G147" s="86" t="str">
        <f>IF(B$11="","",VLOOKUP($A147,temporal!$A$27:$W$387,7,0))</f>
        <v/>
      </c>
      <c r="H147" s="87" t="str">
        <f>IF(A147="","",VLOOKUP($A147,temporal!$A$27:$W$387,8,0))</f>
        <v/>
      </c>
      <c r="I147" s="87" t="str">
        <f>IF(A147="","",VLOOKUP($A147,temporal!$A$27:$W$387,9,0))</f>
        <v/>
      </c>
      <c r="J147" s="87" t="str">
        <f>IF(A147="","",VLOOKUP($A147,temporal!$A$27:$W$387,10,0))</f>
        <v/>
      </c>
      <c r="K147" s="87" t="str">
        <f>IF(A147="","",VLOOKUP($A147,temporal!$A$27:$W$387,11,0))</f>
        <v/>
      </c>
      <c r="L147" s="87" t="str">
        <f>IF(A147="","",VLOOKUP($A147,temporal!$A$27:$W$387,12,0))</f>
        <v/>
      </c>
      <c r="N147" s="89" t="str">
        <f>IF(B$10="","",VLOOKUP($A147,temporal!$A$27:$W$387,14,0))</f>
        <v/>
      </c>
      <c r="O147" s="89" t="str">
        <f>IF(B$10="","",VLOOKUP($A147,temporal!$A$27:$W$387,15,0))</f>
        <v/>
      </c>
      <c r="P147" s="87" t="str">
        <f>IF(A147="","",VLOOKUP($A147,temporal!$A$27:$W$387,16,0))</f>
        <v/>
      </c>
      <c r="Q147" s="87" t="str">
        <f>IF(A147="","",VLOOKUP($A147,temporal!$A$27:$W$387,17,0))</f>
        <v/>
      </c>
      <c r="R147" s="87" t="str">
        <f>IF(A147="","",VLOOKUP($A147,temporal!$A$27:$W$387,18,0))</f>
        <v/>
      </c>
      <c r="S147" s="87" t="str">
        <f>IF(A147="","",VLOOKUP($A147,temporal!$A$27:$W$387,19,0))</f>
        <v/>
      </c>
      <c r="T147" s="87" t="str">
        <f>IF(A147="","",VLOOKUP($A147,temporal!$A$27:$W$387,20,0))</f>
        <v/>
      </c>
      <c r="V147" s="87" t="str">
        <f>VLOOKUP($A147,temporal!$A$27:$W$387,22,0)</f>
        <v/>
      </c>
      <c r="W147" s="87" t="str">
        <f>VLOOKUP($A147,temporal!$A$27:$W$387,23,0)</f>
        <v/>
      </c>
      <c r="Y147" s="90"/>
    </row>
    <row r="148" spans="1:25" s="88" customFormat="1" x14ac:dyDescent="0.2">
      <c r="A148" s="91" t="str">
        <f t="shared" si="1"/>
        <v/>
      </c>
      <c r="B148" s="84" t="str">
        <f>VLOOKUP($A148,temporal!$A$27:$W$387,2,0)</f>
        <v/>
      </c>
      <c r="C148" s="84" t="str">
        <f>IF(B148="","",VLOOKUP($A148,temporal!$A$27:$W$387,3,0))</f>
        <v/>
      </c>
      <c r="D148" s="85"/>
      <c r="E148" s="86" t="str">
        <f>IF(B$10="","",VLOOKUP($A148,temporal!$A$27:$W$387,5,0))</f>
        <v/>
      </c>
      <c r="F148" s="86" t="str">
        <f>IF(B$10="","",VLOOKUP($A148,temporal!$A$27:$W$387,6,0))</f>
        <v/>
      </c>
      <c r="G148" s="86" t="str">
        <f>IF(B$11="","",VLOOKUP($A148,temporal!$A$27:$W$387,7,0))</f>
        <v/>
      </c>
      <c r="H148" s="87" t="str">
        <f>IF(A148="","",VLOOKUP($A148,temporal!$A$27:$W$387,8,0))</f>
        <v/>
      </c>
      <c r="I148" s="87" t="str">
        <f>IF(A148="","",VLOOKUP($A148,temporal!$A$27:$W$387,9,0))</f>
        <v/>
      </c>
      <c r="J148" s="87" t="str">
        <f>IF(A148="","",VLOOKUP($A148,temporal!$A$27:$W$387,10,0))</f>
        <v/>
      </c>
      <c r="K148" s="87" t="str">
        <f>IF(A148="","",VLOOKUP($A148,temporal!$A$27:$W$387,11,0))</f>
        <v/>
      </c>
      <c r="L148" s="87" t="str">
        <f>IF(A148="","",VLOOKUP($A148,temporal!$A$27:$W$387,12,0))</f>
        <v/>
      </c>
      <c r="N148" s="89" t="str">
        <f>IF(B$10="","",VLOOKUP($A148,temporal!$A$27:$W$387,14,0))</f>
        <v/>
      </c>
      <c r="O148" s="89" t="str">
        <f>IF(B$10="","",VLOOKUP($A148,temporal!$A$27:$W$387,15,0))</f>
        <v/>
      </c>
      <c r="P148" s="87" t="str">
        <f>IF(A148="","",VLOOKUP($A148,temporal!$A$27:$W$387,16,0))</f>
        <v/>
      </c>
      <c r="Q148" s="87" t="str">
        <f>IF(A148="","",VLOOKUP($A148,temporal!$A$27:$W$387,17,0))</f>
        <v/>
      </c>
      <c r="R148" s="87" t="str">
        <f>IF(A148="","",VLOOKUP($A148,temporal!$A$27:$W$387,18,0))</f>
        <v/>
      </c>
      <c r="S148" s="87" t="str">
        <f>IF(A148="","",VLOOKUP($A148,temporal!$A$27:$W$387,19,0))</f>
        <v/>
      </c>
      <c r="T148" s="87" t="str">
        <f>IF(A148="","",VLOOKUP($A148,temporal!$A$27:$W$387,20,0))</f>
        <v/>
      </c>
      <c r="V148" s="87" t="str">
        <f>VLOOKUP($A148,temporal!$A$27:$W$387,22,0)</f>
        <v/>
      </c>
      <c r="W148" s="87" t="str">
        <f>VLOOKUP($A148,temporal!$A$27:$W$387,23,0)</f>
        <v/>
      </c>
      <c r="Y148" s="90"/>
    </row>
    <row r="149" spans="1:25" s="88" customFormat="1" x14ac:dyDescent="0.2">
      <c r="A149" s="91" t="str">
        <f t="shared" si="1"/>
        <v/>
      </c>
      <c r="B149" s="84" t="str">
        <f>VLOOKUP($A149,temporal!$A$27:$W$387,2,0)</f>
        <v/>
      </c>
      <c r="C149" s="84" t="str">
        <f>IF(B149="","",VLOOKUP($A149,temporal!$A$27:$W$387,3,0))</f>
        <v/>
      </c>
      <c r="D149" s="85"/>
      <c r="E149" s="86" t="str">
        <f>IF(B$10="","",VLOOKUP($A149,temporal!$A$27:$W$387,5,0))</f>
        <v/>
      </c>
      <c r="F149" s="86" t="str">
        <f>IF(B$10="","",VLOOKUP($A149,temporal!$A$27:$W$387,6,0))</f>
        <v/>
      </c>
      <c r="G149" s="86" t="str">
        <f>IF(B$11="","",VLOOKUP($A149,temporal!$A$27:$W$387,7,0))</f>
        <v/>
      </c>
      <c r="H149" s="87" t="str">
        <f>IF(A149="","",VLOOKUP($A149,temporal!$A$27:$W$387,8,0))</f>
        <v/>
      </c>
      <c r="I149" s="87" t="str">
        <f>IF(A149="","",VLOOKUP($A149,temporal!$A$27:$W$387,9,0))</f>
        <v/>
      </c>
      <c r="J149" s="87" t="str">
        <f>IF(A149="","",VLOOKUP($A149,temporal!$A$27:$W$387,10,0))</f>
        <v/>
      </c>
      <c r="K149" s="87" t="str">
        <f>IF(A149="","",VLOOKUP($A149,temporal!$A$27:$W$387,11,0))</f>
        <v/>
      </c>
      <c r="L149" s="87" t="str">
        <f>IF(A149="","",VLOOKUP($A149,temporal!$A$27:$W$387,12,0))</f>
        <v/>
      </c>
      <c r="N149" s="89" t="str">
        <f>IF(B$10="","",VLOOKUP($A149,temporal!$A$27:$W$387,14,0))</f>
        <v/>
      </c>
      <c r="O149" s="89" t="str">
        <f>IF(B$10="","",VLOOKUP($A149,temporal!$A$27:$W$387,15,0))</f>
        <v/>
      </c>
      <c r="P149" s="87" t="str">
        <f>IF(A149="","",VLOOKUP($A149,temporal!$A$27:$W$387,16,0))</f>
        <v/>
      </c>
      <c r="Q149" s="87" t="str">
        <f>IF(A149="","",VLOOKUP($A149,temporal!$A$27:$W$387,17,0))</f>
        <v/>
      </c>
      <c r="R149" s="87" t="str">
        <f>IF(A149="","",VLOOKUP($A149,temporal!$A$27:$W$387,18,0))</f>
        <v/>
      </c>
      <c r="S149" s="87" t="str">
        <f>IF(A149="","",VLOOKUP($A149,temporal!$A$27:$W$387,19,0))</f>
        <v/>
      </c>
      <c r="T149" s="87" t="str">
        <f>IF(A149="","",VLOOKUP($A149,temporal!$A$27:$W$387,20,0))</f>
        <v/>
      </c>
      <c r="V149" s="87" t="str">
        <f>VLOOKUP($A149,temporal!$A$27:$W$387,22,0)</f>
        <v/>
      </c>
      <c r="W149" s="87" t="str">
        <f>VLOOKUP($A149,temporal!$A$27:$W$387,23,0)</f>
        <v/>
      </c>
      <c r="Y149" s="90"/>
    </row>
    <row r="150" spans="1:25" s="88" customFormat="1" x14ac:dyDescent="0.2">
      <c r="A150" s="91" t="str">
        <f t="shared" si="1"/>
        <v/>
      </c>
      <c r="B150" s="84" t="str">
        <f>VLOOKUP($A150,temporal!$A$27:$W$387,2,0)</f>
        <v/>
      </c>
      <c r="C150" s="84" t="str">
        <f>IF(B150="","",VLOOKUP($A150,temporal!$A$27:$W$387,3,0))</f>
        <v/>
      </c>
      <c r="D150" s="85"/>
      <c r="E150" s="86" t="str">
        <f>IF(B$10="","",VLOOKUP($A150,temporal!$A$27:$W$387,5,0))</f>
        <v/>
      </c>
      <c r="F150" s="86" t="str">
        <f>IF(B$10="","",VLOOKUP($A150,temporal!$A$27:$W$387,6,0))</f>
        <v/>
      </c>
      <c r="G150" s="86" t="str">
        <f>IF(B$11="","",VLOOKUP($A150,temporal!$A$27:$W$387,7,0))</f>
        <v/>
      </c>
      <c r="H150" s="87" t="str">
        <f>IF(A150="","",VLOOKUP($A150,temporal!$A$27:$W$387,8,0))</f>
        <v/>
      </c>
      <c r="I150" s="87" t="str">
        <f>IF(A150="","",VLOOKUP($A150,temporal!$A$27:$W$387,9,0))</f>
        <v/>
      </c>
      <c r="J150" s="87" t="str">
        <f>IF(A150="","",VLOOKUP($A150,temporal!$A$27:$W$387,10,0))</f>
        <v/>
      </c>
      <c r="K150" s="87" t="str">
        <f>IF(A150="","",VLOOKUP($A150,temporal!$A$27:$W$387,11,0))</f>
        <v/>
      </c>
      <c r="L150" s="87" t="str">
        <f>IF(A150="","",VLOOKUP($A150,temporal!$A$27:$W$387,12,0))</f>
        <v/>
      </c>
      <c r="N150" s="89" t="str">
        <f>IF(B$10="","",VLOOKUP($A150,temporal!$A$27:$W$387,14,0))</f>
        <v/>
      </c>
      <c r="O150" s="89" t="str">
        <f>IF(B$10="","",VLOOKUP($A150,temporal!$A$27:$W$387,15,0))</f>
        <v/>
      </c>
      <c r="P150" s="87" t="str">
        <f>IF(A150="","",VLOOKUP($A150,temporal!$A$27:$W$387,16,0))</f>
        <v/>
      </c>
      <c r="Q150" s="87" t="str">
        <f>IF(A150="","",VLOOKUP($A150,temporal!$A$27:$W$387,17,0))</f>
        <v/>
      </c>
      <c r="R150" s="87" t="str">
        <f>IF(A150="","",VLOOKUP($A150,temporal!$A$27:$W$387,18,0))</f>
        <v/>
      </c>
      <c r="S150" s="87" t="str">
        <f>IF(A150="","",VLOOKUP($A150,temporal!$A$27:$W$387,19,0))</f>
        <v/>
      </c>
      <c r="T150" s="87" t="str">
        <f>IF(A150="","",VLOOKUP($A150,temporal!$A$27:$W$387,20,0))</f>
        <v/>
      </c>
      <c r="V150" s="87" t="str">
        <f>VLOOKUP($A150,temporal!$A$27:$W$387,22,0)</f>
        <v/>
      </c>
      <c r="W150" s="87" t="str">
        <f>VLOOKUP($A150,temporal!$A$27:$W$387,23,0)</f>
        <v/>
      </c>
      <c r="Y150" s="90"/>
    </row>
    <row r="151" spans="1:25" s="88" customFormat="1" x14ac:dyDescent="0.2">
      <c r="A151" s="91" t="str">
        <f t="shared" si="1"/>
        <v/>
      </c>
      <c r="B151" s="84" t="str">
        <f>VLOOKUP($A151,temporal!$A$27:$W$387,2,0)</f>
        <v/>
      </c>
      <c r="C151" s="84" t="str">
        <f>IF(B151="","",VLOOKUP($A151,temporal!$A$27:$W$387,3,0))</f>
        <v/>
      </c>
      <c r="D151" s="85"/>
      <c r="E151" s="86" t="str">
        <f>IF(B$10="","",VLOOKUP($A151,temporal!$A$27:$W$387,5,0))</f>
        <v/>
      </c>
      <c r="F151" s="86" t="str">
        <f>IF(B$10="","",VLOOKUP($A151,temporal!$A$27:$W$387,6,0))</f>
        <v/>
      </c>
      <c r="G151" s="86" t="str">
        <f>IF(B$11="","",VLOOKUP($A151,temporal!$A$27:$W$387,7,0))</f>
        <v/>
      </c>
      <c r="H151" s="87" t="str">
        <f>IF(A151="","",VLOOKUP($A151,temporal!$A$27:$W$387,8,0))</f>
        <v/>
      </c>
      <c r="I151" s="87" t="str">
        <f>IF(A151="","",VLOOKUP($A151,temporal!$A$27:$W$387,9,0))</f>
        <v/>
      </c>
      <c r="J151" s="87" t="str">
        <f>IF(A151="","",VLOOKUP($A151,temporal!$A$27:$W$387,10,0))</f>
        <v/>
      </c>
      <c r="K151" s="87" t="str">
        <f>IF(A151="","",VLOOKUP($A151,temporal!$A$27:$W$387,11,0))</f>
        <v/>
      </c>
      <c r="L151" s="87" t="str">
        <f>IF(A151="","",VLOOKUP($A151,temporal!$A$27:$W$387,12,0))</f>
        <v/>
      </c>
      <c r="N151" s="89" t="str">
        <f>IF(B$10="","",VLOOKUP($A151,temporal!$A$27:$W$387,14,0))</f>
        <v/>
      </c>
      <c r="O151" s="89" t="str">
        <f>IF(B$10="","",VLOOKUP($A151,temporal!$A$27:$W$387,15,0))</f>
        <v/>
      </c>
      <c r="P151" s="87" t="str">
        <f>IF(A151="","",VLOOKUP($A151,temporal!$A$27:$W$387,16,0))</f>
        <v/>
      </c>
      <c r="Q151" s="87" t="str">
        <f>IF(A151="","",VLOOKUP($A151,temporal!$A$27:$W$387,17,0))</f>
        <v/>
      </c>
      <c r="R151" s="87" t="str">
        <f>IF(A151="","",VLOOKUP($A151,temporal!$A$27:$W$387,18,0))</f>
        <v/>
      </c>
      <c r="S151" s="87" t="str">
        <f>IF(A151="","",VLOOKUP($A151,temporal!$A$27:$W$387,19,0))</f>
        <v/>
      </c>
      <c r="T151" s="87" t="str">
        <f>IF(A151="","",VLOOKUP($A151,temporal!$A$27:$W$387,20,0))</f>
        <v/>
      </c>
      <c r="V151" s="87" t="str">
        <f>VLOOKUP($A151,temporal!$A$27:$W$387,22,0)</f>
        <v/>
      </c>
      <c r="W151" s="87" t="str">
        <f>VLOOKUP($A151,temporal!$A$27:$W$387,23,0)</f>
        <v/>
      </c>
      <c r="Y151" s="90"/>
    </row>
    <row r="152" spans="1:25" s="88" customFormat="1" x14ac:dyDescent="0.2">
      <c r="A152" s="91" t="str">
        <f t="shared" si="1"/>
        <v/>
      </c>
      <c r="B152" s="84" t="str">
        <f>VLOOKUP($A152,temporal!$A$27:$W$387,2,0)</f>
        <v/>
      </c>
      <c r="C152" s="84" t="str">
        <f>IF(B152="","",VLOOKUP($A152,temporal!$A$27:$W$387,3,0))</f>
        <v/>
      </c>
      <c r="D152" s="85"/>
      <c r="E152" s="86" t="str">
        <f>IF(B$10="","",VLOOKUP($A152,temporal!$A$27:$W$387,5,0))</f>
        <v/>
      </c>
      <c r="F152" s="86" t="str">
        <f>IF(B$10="","",VLOOKUP($A152,temporal!$A$27:$W$387,6,0))</f>
        <v/>
      </c>
      <c r="G152" s="86" t="str">
        <f>IF(B$11="","",VLOOKUP($A152,temporal!$A$27:$W$387,7,0))</f>
        <v/>
      </c>
      <c r="H152" s="87" t="str">
        <f>IF(A152="","",VLOOKUP($A152,temporal!$A$27:$W$387,8,0))</f>
        <v/>
      </c>
      <c r="I152" s="87" t="str">
        <f>IF(A152="","",VLOOKUP($A152,temporal!$A$27:$W$387,9,0))</f>
        <v/>
      </c>
      <c r="J152" s="87" t="str">
        <f>IF(A152="","",VLOOKUP($A152,temporal!$A$27:$W$387,10,0))</f>
        <v/>
      </c>
      <c r="K152" s="87" t="str">
        <f>IF(A152="","",VLOOKUP($A152,temporal!$A$27:$W$387,11,0))</f>
        <v/>
      </c>
      <c r="L152" s="87" t="str">
        <f>IF(A152="","",VLOOKUP($A152,temporal!$A$27:$W$387,12,0))</f>
        <v/>
      </c>
      <c r="N152" s="89" t="str">
        <f>IF(B$10="","",VLOOKUP($A152,temporal!$A$27:$W$387,14,0))</f>
        <v/>
      </c>
      <c r="O152" s="89" t="str">
        <f>IF(B$10="","",VLOOKUP($A152,temporal!$A$27:$W$387,15,0))</f>
        <v/>
      </c>
      <c r="P152" s="87" t="str">
        <f>IF(A152="","",VLOOKUP($A152,temporal!$A$27:$W$387,16,0))</f>
        <v/>
      </c>
      <c r="Q152" s="87" t="str">
        <f>IF(A152="","",VLOOKUP($A152,temporal!$A$27:$W$387,17,0))</f>
        <v/>
      </c>
      <c r="R152" s="87" t="str">
        <f>IF(A152="","",VLOOKUP($A152,temporal!$A$27:$W$387,18,0))</f>
        <v/>
      </c>
      <c r="S152" s="87" t="str">
        <f>IF(A152="","",VLOOKUP($A152,temporal!$A$27:$W$387,19,0))</f>
        <v/>
      </c>
      <c r="T152" s="87" t="str">
        <f>IF(A152="","",VLOOKUP($A152,temporal!$A$27:$W$387,20,0))</f>
        <v/>
      </c>
      <c r="V152" s="87" t="str">
        <f>VLOOKUP($A152,temporal!$A$27:$W$387,22,0)</f>
        <v/>
      </c>
      <c r="W152" s="87" t="str">
        <f>VLOOKUP($A152,temporal!$A$27:$W$387,23,0)</f>
        <v/>
      </c>
      <c r="Y152" s="90"/>
    </row>
    <row r="153" spans="1:25" s="88" customFormat="1" x14ac:dyDescent="0.2">
      <c r="A153" s="91" t="str">
        <f t="shared" si="1"/>
        <v/>
      </c>
      <c r="B153" s="84" t="str">
        <f>VLOOKUP($A153,temporal!$A$27:$W$387,2,0)</f>
        <v/>
      </c>
      <c r="C153" s="84" t="str">
        <f>IF(B153="","",VLOOKUP($A153,temporal!$A$27:$W$387,3,0))</f>
        <v/>
      </c>
      <c r="D153" s="85"/>
      <c r="E153" s="86" t="str">
        <f>IF(B$10="","",VLOOKUP($A153,temporal!$A$27:$W$387,5,0))</f>
        <v/>
      </c>
      <c r="F153" s="86" t="str">
        <f>IF(B$10="","",VLOOKUP($A153,temporal!$A$27:$W$387,6,0))</f>
        <v/>
      </c>
      <c r="G153" s="86" t="str">
        <f>IF(B$11="","",VLOOKUP($A153,temporal!$A$27:$W$387,7,0))</f>
        <v/>
      </c>
      <c r="H153" s="87" t="str">
        <f>IF(A153="","",VLOOKUP($A153,temporal!$A$27:$W$387,8,0))</f>
        <v/>
      </c>
      <c r="I153" s="87" t="str">
        <f>IF(A153="","",VLOOKUP($A153,temporal!$A$27:$W$387,9,0))</f>
        <v/>
      </c>
      <c r="J153" s="87" t="str">
        <f>IF(A153="","",VLOOKUP($A153,temporal!$A$27:$W$387,10,0))</f>
        <v/>
      </c>
      <c r="K153" s="87" t="str">
        <f>IF(A153="","",VLOOKUP($A153,temporal!$A$27:$W$387,11,0))</f>
        <v/>
      </c>
      <c r="L153" s="87" t="str">
        <f>IF(A153="","",VLOOKUP($A153,temporal!$A$27:$W$387,12,0))</f>
        <v/>
      </c>
      <c r="N153" s="89" t="str">
        <f>IF(B$10="","",VLOOKUP($A153,temporal!$A$27:$W$387,14,0))</f>
        <v/>
      </c>
      <c r="O153" s="89" t="str">
        <f>IF(B$10="","",VLOOKUP($A153,temporal!$A$27:$W$387,15,0))</f>
        <v/>
      </c>
      <c r="P153" s="87" t="str">
        <f>IF(A153="","",VLOOKUP($A153,temporal!$A$27:$W$387,16,0))</f>
        <v/>
      </c>
      <c r="Q153" s="87" t="str">
        <f>IF(A153="","",VLOOKUP($A153,temporal!$A$27:$W$387,17,0))</f>
        <v/>
      </c>
      <c r="R153" s="87" t="str">
        <f>IF(A153="","",VLOOKUP($A153,temporal!$A$27:$W$387,18,0))</f>
        <v/>
      </c>
      <c r="S153" s="87" t="str">
        <f>IF(A153="","",VLOOKUP($A153,temporal!$A$27:$W$387,19,0))</f>
        <v/>
      </c>
      <c r="T153" s="87" t="str">
        <f>IF(A153="","",VLOOKUP($A153,temporal!$A$27:$W$387,20,0))</f>
        <v/>
      </c>
      <c r="V153" s="87" t="str">
        <f>VLOOKUP($A153,temporal!$A$27:$W$387,22,0)</f>
        <v/>
      </c>
      <c r="W153" s="87" t="str">
        <f>VLOOKUP($A153,temporal!$A$27:$W$387,23,0)</f>
        <v/>
      </c>
      <c r="Y153" s="90"/>
    </row>
    <row r="154" spans="1:25" s="88" customFormat="1" x14ac:dyDescent="0.2">
      <c r="A154" s="91" t="str">
        <f t="shared" si="1"/>
        <v/>
      </c>
      <c r="B154" s="84" t="str">
        <f>VLOOKUP($A154,temporal!$A$27:$W$387,2,0)</f>
        <v/>
      </c>
      <c r="C154" s="84" t="str">
        <f>IF(B154="","",VLOOKUP($A154,temporal!$A$27:$W$387,3,0))</f>
        <v/>
      </c>
      <c r="D154" s="85"/>
      <c r="E154" s="86" t="str">
        <f>IF(B$10="","",VLOOKUP($A154,temporal!$A$27:$W$387,5,0))</f>
        <v/>
      </c>
      <c r="F154" s="86" t="str">
        <f>IF(B$10="","",VLOOKUP($A154,temporal!$A$27:$W$387,6,0))</f>
        <v/>
      </c>
      <c r="G154" s="86" t="str">
        <f>IF(B$11="","",VLOOKUP($A154,temporal!$A$27:$W$387,7,0))</f>
        <v/>
      </c>
      <c r="H154" s="87" t="str">
        <f>IF(A154="","",VLOOKUP($A154,temporal!$A$27:$W$387,8,0))</f>
        <v/>
      </c>
      <c r="I154" s="87" t="str">
        <f>IF(A154="","",VLOOKUP($A154,temporal!$A$27:$W$387,9,0))</f>
        <v/>
      </c>
      <c r="J154" s="87" t="str">
        <f>IF(A154="","",VLOOKUP($A154,temporal!$A$27:$W$387,10,0))</f>
        <v/>
      </c>
      <c r="K154" s="87" t="str">
        <f>IF(A154="","",VLOOKUP($A154,temporal!$A$27:$W$387,11,0))</f>
        <v/>
      </c>
      <c r="L154" s="87" t="str">
        <f>IF(A154="","",VLOOKUP($A154,temporal!$A$27:$W$387,12,0))</f>
        <v/>
      </c>
      <c r="N154" s="89" t="str">
        <f>IF(B$10="","",VLOOKUP($A154,temporal!$A$27:$W$387,14,0))</f>
        <v/>
      </c>
      <c r="O154" s="89" t="str">
        <f>IF(B$10="","",VLOOKUP($A154,temporal!$A$27:$W$387,15,0))</f>
        <v/>
      </c>
      <c r="P154" s="87" t="str">
        <f>IF(A154="","",VLOOKUP($A154,temporal!$A$27:$W$387,16,0))</f>
        <v/>
      </c>
      <c r="Q154" s="87" t="str">
        <f>IF(A154="","",VLOOKUP($A154,temporal!$A$27:$W$387,17,0))</f>
        <v/>
      </c>
      <c r="R154" s="87" t="str">
        <f>IF(A154="","",VLOOKUP($A154,temporal!$A$27:$W$387,18,0))</f>
        <v/>
      </c>
      <c r="S154" s="87" t="str">
        <f>IF(A154="","",VLOOKUP($A154,temporal!$A$27:$W$387,19,0))</f>
        <v/>
      </c>
      <c r="T154" s="87" t="str">
        <f>IF(A154="","",VLOOKUP($A154,temporal!$A$27:$W$387,20,0))</f>
        <v/>
      </c>
      <c r="V154" s="87" t="str">
        <f>VLOOKUP($A154,temporal!$A$27:$W$387,22,0)</f>
        <v/>
      </c>
      <c r="W154" s="87" t="str">
        <f>VLOOKUP($A154,temporal!$A$27:$W$387,23,0)</f>
        <v/>
      </c>
      <c r="Y154" s="90"/>
    </row>
    <row r="155" spans="1:25" s="88" customFormat="1" x14ac:dyDescent="0.2">
      <c r="A155" s="91" t="str">
        <f t="shared" si="1"/>
        <v/>
      </c>
      <c r="B155" s="84" t="str">
        <f>VLOOKUP($A155,temporal!$A$27:$W$387,2,0)</f>
        <v/>
      </c>
      <c r="C155" s="84" t="str">
        <f>IF(B155="","",VLOOKUP($A155,temporal!$A$27:$W$387,3,0))</f>
        <v/>
      </c>
      <c r="D155" s="85"/>
      <c r="E155" s="86" t="str">
        <f>IF(B$10="","",VLOOKUP($A155,temporal!$A$27:$W$387,5,0))</f>
        <v/>
      </c>
      <c r="F155" s="86" t="str">
        <f>IF(B$10="","",VLOOKUP($A155,temporal!$A$27:$W$387,6,0))</f>
        <v/>
      </c>
      <c r="G155" s="86" t="str">
        <f>IF(B$11="","",VLOOKUP($A155,temporal!$A$27:$W$387,7,0))</f>
        <v/>
      </c>
      <c r="H155" s="87" t="str">
        <f>IF(A155="","",VLOOKUP($A155,temporal!$A$27:$W$387,8,0))</f>
        <v/>
      </c>
      <c r="I155" s="87" t="str">
        <f>IF(A155="","",VLOOKUP($A155,temporal!$A$27:$W$387,9,0))</f>
        <v/>
      </c>
      <c r="J155" s="87" t="str">
        <f>IF(A155="","",VLOOKUP($A155,temporal!$A$27:$W$387,10,0))</f>
        <v/>
      </c>
      <c r="K155" s="87" t="str">
        <f>IF(A155="","",VLOOKUP($A155,temporal!$A$27:$W$387,11,0))</f>
        <v/>
      </c>
      <c r="L155" s="87" t="str">
        <f>IF(A155="","",VLOOKUP($A155,temporal!$A$27:$W$387,12,0))</f>
        <v/>
      </c>
      <c r="N155" s="89" t="str">
        <f>IF(B$10="","",VLOOKUP($A155,temporal!$A$27:$W$387,14,0))</f>
        <v/>
      </c>
      <c r="O155" s="89" t="str">
        <f>IF(B$10="","",VLOOKUP($A155,temporal!$A$27:$W$387,15,0))</f>
        <v/>
      </c>
      <c r="P155" s="87" t="str">
        <f>IF(A155="","",VLOOKUP($A155,temporal!$A$27:$W$387,16,0))</f>
        <v/>
      </c>
      <c r="Q155" s="87" t="str">
        <f>IF(A155="","",VLOOKUP($A155,temporal!$A$27:$W$387,17,0))</f>
        <v/>
      </c>
      <c r="R155" s="87" t="str">
        <f>IF(A155="","",VLOOKUP($A155,temporal!$A$27:$W$387,18,0))</f>
        <v/>
      </c>
      <c r="S155" s="87" t="str">
        <f>IF(A155="","",VLOOKUP($A155,temporal!$A$27:$W$387,19,0))</f>
        <v/>
      </c>
      <c r="T155" s="87" t="str">
        <f>IF(A155="","",VLOOKUP($A155,temporal!$A$27:$W$387,20,0))</f>
        <v/>
      </c>
      <c r="V155" s="87" t="str">
        <f>VLOOKUP($A155,temporal!$A$27:$W$387,22,0)</f>
        <v/>
      </c>
      <c r="W155" s="87" t="str">
        <f>VLOOKUP($A155,temporal!$A$27:$W$387,23,0)</f>
        <v/>
      </c>
      <c r="Y155" s="90"/>
    </row>
    <row r="156" spans="1:25" s="88" customFormat="1" x14ac:dyDescent="0.2">
      <c r="A156" s="91" t="str">
        <f t="shared" si="1"/>
        <v/>
      </c>
      <c r="B156" s="84" t="str">
        <f>VLOOKUP($A156,temporal!$A$27:$W$387,2,0)</f>
        <v/>
      </c>
      <c r="C156" s="84" t="str">
        <f>IF(B156="","",VLOOKUP($A156,temporal!$A$27:$W$387,3,0))</f>
        <v/>
      </c>
      <c r="D156" s="85"/>
      <c r="E156" s="86" t="str">
        <f>IF(B$10="","",VLOOKUP($A156,temporal!$A$27:$W$387,5,0))</f>
        <v/>
      </c>
      <c r="F156" s="86" t="str">
        <f>IF(B$10="","",VLOOKUP($A156,temporal!$A$27:$W$387,6,0))</f>
        <v/>
      </c>
      <c r="G156" s="86" t="str">
        <f>IF(B$11="","",VLOOKUP($A156,temporal!$A$27:$W$387,7,0))</f>
        <v/>
      </c>
      <c r="H156" s="87" t="str">
        <f>IF(A156="","",VLOOKUP($A156,temporal!$A$27:$W$387,8,0))</f>
        <v/>
      </c>
      <c r="I156" s="87" t="str">
        <f>IF(A156="","",VLOOKUP($A156,temporal!$A$27:$W$387,9,0))</f>
        <v/>
      </c>
      <c r="J156" s="87" t="str">
        <f>IF(A156="","",VLOOKUP($A156,temporal!$A$27:$W$387,10,0))</f>
        <v/>
      </c>
      <c r="K156" s="87" t="str">
        <f>IF(A156="","",VLOOKUP($A156,temporal!$A$27:$W$387,11,0))</f>
        <v/>
      </c>
      <c r="L156" s="87" t="str">
        <f>IF(A156="","",VLOOKUP($A156,temporal!$A$27:$W$387,12,0))</f>
        <v/>
      </c>
      <c r="N156" s="89" t="str">
        <f>IF(B$10="","",VLOOKUP($A156,temporal!$A$27:$W$387,14,0))</f>
        <v/>
      </c>
      <c r="O156" s="89" t="str">
        <f>IF(B$10="","",VLOOKUP($A156,temporal!$A$27:$W$387,15,0))</f>
        <v/>
      </c>
      <c r="P156" s="87" t="str">
        <f>IF(A156="","",VLOOKUP($A156,temporal!$A$27:$W$387,16,0))</f>
        <v/>
      </c>
      <c r="Q156" s="87" t="str">
        <f>IF(A156="","",VLOOKUP($A156,temporal!$A$27:$W$387,17,0))</f>
        <v/>
      </c>
      <c r="R156" s="87" t="str">
        <f>IF(A156="","",VLOOKUP($A156,temporal!$A$27:$W$387,18,0))</f>
        <v/>
      </c>
      <c r="S156" s="87" t="str">
        <f>IF(A156="","",VLOOKUP($A156,temporal!$A$27:$W$387,19,0))</f>
        <v/>
      </c>
      <c r="T156" s="87" t="str">
        <f>IF(A156="","",VLOOKUP($A156,temporal!$A$27:$W$387,20,0))</f>
        <v/>
      </c>
      <c r="V156" s="87" t="str">
        <f>VLOOKUP($A156,temporal!$A$27:$W$387,22,0)</f>
        <v/>
      </c>
      <c r="W156" s="87" t="str">
        <f>VLOOKUP($A156,temporal!$A$27:$W$387,23,0)</f>
        <v/>
      </c>
      <c r="Y156" s="90"/>
    </row>
    <row r="157" spans="1:25" s="88" customFormat="1" x14ac:dyDescent="0.2">
      <c r="A157" s="91" t="str">
        <f t="shared" ref="A157:A220" si="2">IF(A156&lt;B$4,EDATE(A156,1),"")</f>
        <v/>
      </c>
      <c r="B157" s="84" t="str">
        <f>VLOOKUP($A157,temporal!$A$27:$W$387,2,0)</f>
        <v/>
      </c>
      <c r="C157" s="84" t="str">
        <f>IF(B157="","",VLOOKUP($A157,temporal!$A$27:$W$387,3,0))</f>
        <v/>
      </c>
      <c r="D157" s="85"/>
      <c r="E157" s="86" t="str">
        <f>IF(B$10="","",VLOOKUP($A157,temporal!$A$27:$W$387,5,0))</f>
        <v/>
      </c>
      <c r="F157" s="86" t="str">
        <f>IF(B$10="","",VLOOKUP($A157,temporal!$A$27:$W$387,6,0))</f>
        <v/>
      </c>
      <c r="G157" s="86" t="str">
        <f>IF(B$11="","",VLOOKUP($A157,temporal!$A$27:$W$387,7,0))</f>
        <v/>
      </c>
      <c r="H157" s="87" t="str">
        <f>IF(A157="","",VLOOKUP($A157,temporal!$A$27:$W$387,8,0))</f>
        <v/>
      </c>
      <c r="I157" s="87" t="str">
        <f>IF(A157="","",VLOOKUP($A157,temporal!$A$27:$W$387,9,0))</f>
        <v/>
      </c>
      <c r="J157" s="87" t="str">
        <f>IF(A157="","",VLOOKUP($A157,temporal!$A$27:$W$387,10,0))</f>
        <v/>
      </c>
      <c r="K157" s="87" t="str">
        <f>IF(A157="","",VLOOKUP($A157,temporal!$A$27:$W$387,11,0))</f>
        <v/>
      </c>
      <c r="L157" s="87" t="str">
        <f>IF(A157="","",VLOOKUP($A157,temporal!$A$27:$W$387,12,0))</f>
        <v/>
      </c>
      <c r="N157" s="89" t="str">
        <f>IF(B$10="","",VLOOKUP($A157,temporal!$A$27:$W$387,14,0))</f>
        <v/>
      </c>
      <c r="O157" s="89" t="str">
        <f>IF(B$10="","",VLOOKUP($A157,temporal!$A$27:$W$387,15,0))</f>
        <v/>
      </c>
      <c r="P157" s="87" t="str">
        <f>IF(A157="","",VLOOKUP($A157,temporal!$A$27:$W$387,16,0))</f>
        <v/>
      </c>
      <c r="Q157" s="87" t="str">
        <f>IF(A157="","",VLOOKUP($A157,temporal!$A$27:$W$387,17,0))</f>
        <v/>
      </c>
      <c r="R157" s="87" t="str">
        <f>IF(A157="","",VLOOKUP($A157,temporal!$A$27:$W$387,18,0))</f>
        <v/>
      </c>
      <c r="S157" s="87" t="str">
        <f>IF(A157="","",VLOOKUP($A157,temporal!$A$27:$W$387,19,0))</f>
        <v/>
      </c>
      <c r="T157" s="87" t="str">
        <f>IF(A157="","",VLOOKUP($A157,temporal!$A$27:$W$387,20,0))</f>
        <v/>
      </c>
      <c r="V157" s="87" t="str">
        <f>VLOOKUP($A157,temporal!$A$27:$W$387,22,0)</f>
        <v/>
      </c>
      <c r="W157" s="87" t="str">
        <f>VLOOKUP($A157,temporal!$A$27:$W$387,23,0)</f>
        <v/>
      </c>
      <c r="Y157" s="90"/>
    </row>
    <row r="158" spans="1:25" s="88" customFormat="1" x14ac:dyDescent="0.2">
      <c r="A158" s="91" t="str">
        <f t="shared" si="2"/>
        <v/>
      </c>
      <c r="B158" s="84" t="str">
        <f>VLOOKUP($A158,temporal!$A$27:$W$387,2,0)</f>
        <v/>
      </c>
      <c r="C158" s="84" t="str">
        <f>IF(B158="","",VLOOKUP($A158,temporal!$A$27:$W$387,3,0))</f>
        <v/>
      </c>
      <c r="D158" s="85"/>
      <c r="E158" s="86" t="str">
        <f>IF(B$10="","",VLOOKUP($A158,temporal!$A$27:$W$387,5,0))</f>
        <v/>
      </c>
      <c r="F158" s="86" t="str">
        <f>IF(B$10="","",VLOOKUP($A158,temporal!$A$27:$W$387,6,0))</f>
        <v/>
      </c>
      <c r="G158" s="86" t="str">
        <f>IF(B$11="","",VLOOKUP($A158,temporal!$A$27:$W$387,7,0))</f>
        <v/>
      </c>
      <c r="H158" s="87" t="str">
        <f>IF(A158="","",VLOOKUP($A158,temporal!$A$27:$W$387,8,0))</f>
        <v/>
      </c>
      <c r="I158" s="87" t="str">
        <f>IF(A158="","",VLOOKUP($A158,temporal!$A$27:$W$387,9,0))</f>
        <v/>
      </c>
      <c r="J158" s="87" t="str">
        <f>IF(A158="","",VLOOKUP($A158,temporal!$A$27:$W$387,10,0))</f>
        <v/>
      </c>
      <c r="K158" s="87" t="str">
        <f>IF(A158="","",VLOOKUP($A158,temporal!$A$27:$W$387,11,0))</f>
        <v/>
      </c>
      <c r="L158" s="87" t="str">
        <f>IF(A158="","",VLOOKUP($A158,temporal!$A$27:$W$387,12,0))</f>
        <v/>
      </c>
      <c r="N158" s="89" t="str">
        <f>IF(B$10="","",VLOOKUP($A158,temporal!$A$27:$W$387,14,0))</f>
        <v/>
      </c>
      <c r="O158" s="89" t="str">
        <f>IF(B$10="","",VLOOKUP($A158,temporal!$A$27:$W$387,15,0))</f>
        <v/>
      </c>
      <c r="P158" s="87" t="str">
        <f>IF(A158="","",VLOOKUP($A158,temporal!$A$27:$W$387,16,0))</f>
        <v/>
      </c>
      <c r="Q158" s="87" t="str">
        <f>IF(A158="","",VLOOKUP($A158,temporal!$A$27:$W$387,17,0))</f>
        <v/>
      </c>
      <c r="R158" s="87" t="str">
        <f>IF(A158="","",VLOOKUP($A158,temporal!$A$27:$W$387,18,0))</f>
        <v/>
      </c>
      <c r="S158" s="87" t="str">
        <f>IF(A158="","",VLOOKUP($A158,temporal!$A$27:$W$387,19,0))</f>
        <v/>
      </c>
      <c r="T158" s="87" t="str">
        <f>IF(A158="","",VLOOKUP($A158,temporal!$A$27:$W$387,20,0))</f>
        <v/>
      </c>
      <c r="V158" s="87" t="str">
        <f>VLOOKUP($A158,temporal!$A$27:$W$387,22,0)</f>
        <v/>
      </c>
      <c r="W158" s="87" t="str">
        <f>VLOOKUP($A158,temporal!$A$27:$W$387,23,0)</f>
        <v/>
      </c>
      <c r="Y158" s="90"/>
    </row>
    <row r="159" spans="1:25" s="88" customFormat="1" x14ac:dyDescent="0.2">
      <c r="A159" s="91" t="str">
        <f t="shared" si="2"/>
        <v/>
      </c>
      <c r="B159" s="84" t="str">
        <f>VLOOKUP($A159,temporal!$A$27:$W$387,2,0)</f>
        <v/>
      </c>
      <c r="C159" s="84" t="str">
        <f>IF(B159="","",VLOOKUP($A159,temporal!$A$27:$W$387,3,0))</f>
        <v/>
      </c>
      <c r="D159" s="85"/>
      <c r="E159" s="86" t="str">
        <f>IF(B$10="","",VLOOKUP($A159,temporal!$A$27:$W$387,5,0))</f>
        <v/>
      </c>
      <c r="F159" s="86" t="str">
        <f>IF(B$10="","",VLOOKUP($A159,temporal!$A$27:$W$387,6,0))</f>
        <v/>
      </c>
      <c r="G159" s="86" t="str">
        <f>IF(B$11="","",VLOOKUP($A159,temporal!$A$27:$W$387,7,0))</f>
        <v/>
      </c>
      <c r="H159" s="87" t="str">
        <f>IF(A159="","",VLOOKUP($A159,temporal!$A$27:$W$387,8,0))</f>
        <v/>
      </c>
      <c r="I159" s="87" t="str">
        <f>IF(A159="","",VLOOKUP($A159,temporal!$A$27:$W$387,9,0))</f>
        <v/>
      </c>
      <c r="J159" s="87" t="str">
        <f>IF(A159="","",VLOOKUP($A159,temporal!$A$27:$W$387,10,0))</f>
        <v/>
      </c>
      <c r="K159" s="87" t="str">
        <f>IF(A159="","",VLOOKUP($A159,temporal!$A$27:$W$387,11,0))</f>
        <v/>
      </c>
      <c r="L159" s="87" t="str">
        <f>IF(A159="","",VLOOKUP($A159,temporal!$A$27:$W$387,12,0))</f>
        <v/>
      </c>
      <c r="N159" s="89" t="str">
        <f>IF(B$10="","",VLOOKUP($A159,temporal!$A$27:$W$387,14,0))</f>
        <v/>
      </c>
      <c r="O159" s="89" t="str">
        <f>IF(B$10="","",VLOOKUP($A159,temporal!$A$27:$W$387,15,0))</f>
        <v/>
      </c>
      <c r="P159" s="87" t="str">
        <f>IF(A159="","",VLOOKUP($A159,temporal!$A$27:$W$387,16,0))</f>
        <v/>
      </c>
      <c r="Q159" s="87" t="str">
        <f>IF(A159="","",VLOOKUP($A159,temporal!$A$27:$W$387,17,0))</f>
        <v/>
      </c>
      <c r="R159" s="87" t="str">
        <f>IF(A159="","",VLOOKUP($A159,temporal!$A$27:$W$387,18,0))</f>
        <v/>
      </c>
      <c r="S159" s="87" t="str">
        <f>IF(A159="","",VLOOKUP($A159,temporal!$A$27:$W$387,19,0))</f>
        <v/>
      </c>
      <c r="T159" s="87" t="str">
        <f>IF(A159="","",VLOOKUP($A159,temporal!$A$27:$W$387,20,0))</f>
        <v/>
      </c>
      <c r="V159" s="87" t="str">
        <f>VLOOKUP($A159,temporal!$A$27:$W$387,22,0)</f>
        <v/>
      </c>
      <c r="W159" s="87" t="str">
        <f>VLOOKUP($A159,temporal!$A$27:$W$387,23,0)</f>
        <v/>
      </c>
      <c r="Y159" s="90"/>
    </row>
    <row r="160" spans="1:25" s="88" customFormat="1" x14ac:dyDescent="0.2">
      <c r="A160" s="91" t="str">
        <f t="shared" si="2"/>
        <v/>
      </c>
      <c r="B160" s="84" t="str">
        <f>VLOOKUP($A160,temporal!$A$27:$W$387,2,0)</f>
        <v/>
      </c>
      <c r="C160" s="84" t="str">
        <f>IF(B160="","",VLOOKUP($A160,temporal!$A$27:$W$387,3,0))</f>
        <v/>
      </c>
      <c r="D160" s="85"/>
      <c r="E160" s="86" t="str">
        <f>IF(B$10="","",VLOOKUP($A160,temporal!$A$27:$W$387,5,0))</f>
        <v/>
      </c>
      <c r="F160" s="86" t="str">
        <f>IF(B$10="","",VLOOKUP($A160,temporal!$A$27:$W$387,6,0))</f>
        <v/>
      </c>
      <c r="G160" s="86" t="str">
        <f>IF(B$11="","",VLOOKUP($A160,temporal!$A$27:$W$387,7,0))</f>
        <v/>
      </c>
      <c r="H160" s="87" t="str">
        <f>IF(A160="","",VLOOKUP($A160,temporal!$A$27:$W$387,8,0))</f>
        <v/>
      </c>
      <c r="I160" s="87" t="str">
        <f>IF(A160="","",VLOOKUP($A160,temporal!$A$27:$W$387,9,0))</f>
        <v/>
      </c>
      <c r="J160" s="87" t="str">
        <f>IF(A160="","",VLOOKUP($A160,temporal!$A$27:$W$387,10,0))</f>
        <v/>
      </c>
      <c r="K160" s="87" t="str">
        <f>IF(A160="","",VLOOKUP($A160,temporal!$A$27:$W$387,11,0))</f>
        <v/>
      </c>
      <c r="L160" s="87" t="str">
        <f>IF(A160="","",VLOOKUP($A160,temporal!$A$27:$W$387,12,0))</f>
        <v/>
      </c>
      <c r="N160" s="89" t="str">
        <f>IF(B$10="","",VLOOKUP($A160,temporal!$A$27:$W$387,14,0))</f>
        <v/>
      </c>
      <c r="O160" s="89" t="str">
        <f>IF(B$10="","",VLOOKUP($A160,temporal!$A$27:$W$387,15,0))</f>
        <v/>
      </c>
      <c r="P160" s="87" t="str">
        <f>IF(A160="","",VLOOKUP($A160,temporal!$A$27:$W$387,16,0))</f>
        <v/>
      </c>
      <c r="Q160" s="87" t="str">
        <f>IF(A160="","",VLOOKUP($A160,temporal!$A$27:$W$387,17,0))</f>
        <v/>
      </c>
      <c r="R160" s="87" t="str">
        <f>IF(A160="","",VLOOKUP($A160,temporal!$A$27:$W$387,18,0))</f>
        <v/>
      </c>
      <c r="S160" s="87" t="str">
        <f>IF(A160="","",VLOOKUP($A160,temporal!$A$27:$W$387,19,0))</f>
        <v/>
      </c>
      <c r="T160" s="87" t="str">
        <f>IF(A160="","",VLOOKUP($A160,temporal!$A$27:$W$387,20,0))</f>
        <v/>
      </c>
      <c r="V160" s="87" t="str">
        <f>VLOOKUP($A160,temporal!$A$27:$W$387,22,0)</f>
        <v/>
      </c>
      <c r="W160" s="87" t="str">
        <f>VLOOKUP($A160,temporal!$A$27:$W$387,23,0)</f>
        <v/>
      </c>
      <c r="Y160" s="90"/>
    </row>
    <row r="161" spans="1:25" s="88" customFormat="1" x14ac:dyDescent="0.2">
      <c r="A161" s="91" t="str">
        <f t="shared" si="2"/>
        <v/>
      </c>
      <c r="B161" s="84" t="str">
        <f>VLOOKUP($A161,temporal!$A$27:$W$387,2,0)</f>
        <v/>
      </c>
      <c r="C161" s="84" t="str">
        <f>IF(B161="","",VLOOKUP($A161,temporal!$A$27:$W$387,3,0))</f>
        <v/>
      </c>
      <c r="D161" s="85"/>
      <c r="E161" s="86" t="str">
        <f>IF(B$10="","",VLOOKUP($A161,temporal!$A$27:$W$387,5,0))</f>
        <v/>
      </c>
      <c r="F161" s="86" t="str">
        <f>IF(B$10="","",VLOOKUP($A161,temporal!$A$27:$W$387,6,0))</f>
        <v/>
      </c>
      <c r="G161" s="86" t="str">
        <f>IF(B$11="","",VLOOKUP($A161,temporal!$A$27:$W$387,7,0))</f>
        <v/>
      </c>
      <c r="H161" s="87" t="str">
        <f>IF(A161="","",VLOOKUP($A161,temporal!$A$27:$W$387,8,0))</f>
        <v/>
      </c>
      <c r="I161" s="87" t="str">
        <f>IF(A161="","",VLOOKUP($A161,temporal!$A$27:$W$387,9,0))</f>
        <v/>
      </c>
      <c r="J161" s="87" t="str">
        <f>IF(A161="","",VLOOKUP($A161,temporal!$A$27:$W$387,10,0))</f>
        <v/>
      </c>
      <c r="K161" s="87" t="str">
        <f>IF(A161="","",VLOOKUP($A161,temporal!$A$27:$W$387,11,0))</f>
        <v/>
      </c>
      <c r="L161" s="87" t="str">
        <f>IF(A161="","",VLOOKUP($A161,temporal!$A$27:$W$387,12,0))</f>
        <v/>
      </c>
      <c r="N161" s="89" t="str">
        <f>IF(B$10="","",VLOOKUP($A161,temporal!$A$27:$W$387,14,0))</f>
        <v/>
      </c>
      <c r="O161" s="89" t="str">
        <f>IF(B$10="","",VLOOKUP($A161,temporal!$A$27:$W$387,15,0))</f>
        <v/>
      </c>
      <c r="P161" s="87" t="str">
        <f>IF(A161="","",VLOOKUP($A161,temporal!$A$27:$W$387,16,0))</f>
        <v/>
      </c>
      <c r="Q161" s="87" t="str">
        <f>IF(A161="","",VLOOKUP($A161,temporal!$A$27:$W$387,17,0))</f>
        <v/>
      </c>
      <c r="R161" s="87" t="str">
        <f>IF(A161="","",VLOOKUP($A161,temporal!$A$27:$W$387,18,0))</f>
        <v/>
      </c>
      <c r="S161" s="87" t="str">
        <f>IF(A161="","",VLOOKUP($A161,temporal!$A$27:$W$387,19,0))</f>
        <v/>
      </c>
      <c r="T161" s="87" t="str">
        <f>IF(A161="","",VLOOKUP($A161,temporal!$A$27:$W$387,20,0))</f>
        <v/>
      </c>
      <c r="V161" s="87" t="str">
        <f>VLOOKUP($A161,temporal!$A$27:$W$387,22,0)</f>
        <v/>
      </c>
      <c r="W161" s="87" t="str">
        <f>VLOOKUP($A161,temporal!$A$27:$W$387,23,0)</f>
        <v/>
      </c>
      <c r="Y161" s="90"/>
    </row>
    <row r="162" spans="1:25" s="88" customFormat="1" x14ac:dyDescent="0.2">
      <c r="A162" s="91" t="str">
        <f t="shared" si="2"/>
        <v/>
      </c>
      <c r="B162" s="84" t="str">
        <f>VLOOKUP($A162,temporal!$A$27:$W$387,2,0)</f>
        <v/>
      </c>
      <c r="C162" s="84" t="str">
        <f>IF(B162="","",VLOOKUP($A162,temporal!$A$27:$W$387,3,0))</f>
        <v/>
      </c>
      <c r="D162" s="85"/>
      <c r="E162" s="86" t="str">
        <f>IF(B$10="","",VLOOKUP($A162,temporal!$A$27:$W$387,5,0))</f>
        <v/>
      </c>
      <c r="F162" s="86" t="str">
        <f>IF(B$10="","",VLOOKUP($A162,temporal!$A$27:$W$387,6,0))</f>
        <v/>
      </c>
      <c r="G162" s="86" t="str">
        <f>IF(B$11="","",VLOOKUP($A162,temporal!$A$27:$W$387,7,0))</f>
        <v/>
      </c>
      <c r="H162" s="87" t="str">
        <f>IF(A162="","",VLOOKUP($A162,temporal!$A$27:$W$387,8,0))</f>
        <v/>
      </c>
      <c r="I162" s="87" t="str">
        <f>IF(A162="","",VLOOKUP($A162,temporal!$A$27:$W$387,9,0))</f>
        <v/>
      </c>
      <c r="J162" s="87" t="str">
        <f>IF(A162="","",VLOOKUP($A162,temporal!$A$27:$W$387,10,0))</f>
        <v/>
      </c>
      <c r="K162" s="87" t="str">
        <f>IF(A162="","",VLOOKUP($A162,temporal!$A$27:$W$387,11,0))</f>
        <v/>
      </c>
      <c r="L162" s="87" t="str">
        <f>IF(A162="","",VLOOKUP($A162,temporal!$A$27:$W$387,12,0))</f>
        <v/>
      </c>
      <c r="N162" s="89" t="str">
        <f>IF(B$10="","",VLOOKUP($A162,temporal!$A$27:$W$387,14,0))</f>
        <v/>
      </c>
      <c r="O162" s="89" t="str">
        <f>IF(B$10="","",VLOOKUP($A162,temporal!$A$27:$W$387,15,0))</f>
        <v/>
      </c>
      <c r="P162" s="87" t="str">
        <f>IF(A162="","",VLOOKUP($A162,temporal!$A$27:$W$387,16,0))</f>
        <v/>
      </c>
      <c r="Q162" s="87" t="str">
        <f>IF(A162="","",VLOOKUP($A162,temporal!$A$27:$W$387,17,0))</f>
        <v/>
      </c>
      <c r="R162" s="87" t="str">
        <f>IF(A162="","",VLOOKUP($A162,temporal!$A$27:$W$387,18,0))</f>
        <v/>
      </c>
      <c r="S162" s="87" t="str">
        <f>IF(A162="","",VLOOKUP($A162,temporal!$A$27:$W$387,19,0))</f>
        <v/>
      </c>
      <c r="T162" s="87" t="str">
        <f>IF(A162="","",VLOOKUP($A162,temporal!$A$27:$W$387,20,0))</f>
        <v/>
      </c>
      <c r="V162" s="87" t="str">
        <f>VLOOKUP($A162,temporal!$A$27:$W$387,22,0)</f>
        <v/>
      </c>
      <c r="W162" s="87" t="str">
        <f>VLOOKUP($A162,temporal!$A$27:$W$387,23,0)</f>
        <v/>
      </c>
      <c r="Y162" s="90"/>
    </row>
    <row r="163" spans="1:25" s="88" customFormat="1" x14ac:dyDescent="0.2">
      <c r="A163" s="91" t="str">
        <f t="shared" si="2"/>
        <v/>
      </c>
      <c r="B163" s="84" t="str">
        <f>VLOOKUP($A163,temporal!$A$27:$W$387,2,0)</f>
        <v/>
      </c>
      <c r="C163" s="84" t="str">
        <f>IF(B163="","",VLOOKUP($A163,temporal!$A$27:$W$387,3,0))</f>
        <v/>
      </c>
      <c r="D163" s="85"/>
      <c r="E163" s="86" t="str">
        <f>IF(B$10="","",VLOOKUP($A163,temporal!$A$27:$W$387,5,0))</f>
        <v/>
      </c>
      <c r="F163" s="86" t="str">
        <f>IF(B$10="","",VLOOKUP($A163,temporal!$A$27:$W$387,6,0))</f>
        <v/>
      </c>
      <c r="G163" s="86" t="str">
        <f>IF(B$11="","",VLOOKUP($A163,temporal!$A$27:$W$387,7,0))</f>
        <v/>
      </c>
      <c r="H163" s="87" t="str">
        <f>IF(A163="","",VLOOKUP($A163,temporal!$A$27:$W$387,8,0))</f>
        <v/>
      </c>
      <c r="I163" s="87" t="str">
        <f>IF(A163="","",VLOOKUP($A163,temporal!$A$27:$W$387,9,0))</f>
        <v/>
      </c>
      <c r="J163" s="87" t="str">
        <f>IF(A163="","",VLOOKUP($A163,temporal!$A$27:$W$387,10,0))</f>
        <v/>
      </c>
      <c r="K163" s="87" t="str">
        <f>IF(A163="","",VLOOKUP($A163,temporal!$A$27:$W$387,11,0))</f>
        <v/>
      </c>
      <c r="L163" s="87" t="str">
        <f>IF(A163="","",VLOOKUP($A163,temporal!$A$27:$W$387,12,0))</f>
        <v/>
      </c>
      <c r="N163" s="89" t="str">
        <f>IF(B$10="","",VLOOKUP($A163,temporal!$A$27:$W$387,14,0))</f>
        <v/>
      </c>
      <c r="O163" s="89" t="str">
        <f>IF(B$10="","",VLOOKUP($A163,temporal!$A$27:$W$387,15,0))</f>
        <v/>
      </c>
      <c r="P163" s="87" t="str">
        <f>IF(A163="","",VLOOKUP($A163,temporal!$A$27:$W$387,16,0))</f>
        <v/>
      </c>
      <c r="Q163" s="87" t="str">
        <f>IF(A163="","",VLOOKUP($A163,temporal!$A$27:$W$387,17,0))</f>
        <v/>
      </c>
      <c r="R163" s="87" t="str">
        <f>IF(A163="","",VLOOKUP($A163,temporal!$A$27:$W$387,18,0))</f>
        <v/>
      </c>
      <c r="S163" s="87" t="str">
        <f>IF(A163="","",VLOOKUP($A163,temporal!$A$27:$W$387,19,0))</f>
        <v/>
      </c>
      <c r="T163" s="87" t="str">
        <f>IF(A163="","",VLOOKUP($A163,temporal!$A$27:$W$387,20,0))</f>
        <v/>
      </c>
      <c r="V163" s="87" t="str">
        <f>VLOOKUP($A163,temporal!$A$27:$W$387,22,0)</f>
        <v/>
      </c>
      <c r="W163" s="87" t="str">
        <f>VLOOKUP($A163,temporal!$A$27:$W$387,23,0)</f>
        <v/>
      </c>
      <c r="Y163" s="90"/>
    </row>
    <row r="164" spans="1:25" s="88" customFormat="1" x14ac:dyDescent="0.2">
      <c r="A164" s="91" t="str">
        <f t="shared" si="2"/>
        <v/>
      </c>
      <c r="B164" s="84" t="str">
        <f>VLOOKUP($A164,temporal!$A$27:$W$387,2,0)</f>
        <v/>
      </c>
      <c r="C164" s="84" t="str">
        <f>IF(B164="","",VLOOKUP($A164,temporal!$A$27:$W$387,3,0))</f>
        <v/>
      </c>
      <c r="D164" s="85"/>
      <c r="E164" s="86" t="str">
        <f>IF(B$10="","",VLOOKUP($A164,temporal!$A$27:$W$387,5,0))</f>
        <v/>
      </c>
      <c r="F164" s="86" t="str">
        <f>IF(B$10="","",VLOOKUP($A164,temporal!$A$27:$W$387,6,0))</f>
        <v/>
      </c>
      <c r="G164" s="86" t="str">
        <f>IF(B$11="","",VLOOKUP($A164,temporal!$A$27:$W$387,7,0))</f>
        <v/>
      </c>
      <c r="H164" s="87" t="str">
        <f>IF(A164="","",VLOOKUP($A164,temporal!$A$27:$W$387,8,0))</f>
        <v/>
      </c>
      <c r="I164" s="87" t="str">
        <f>IF(A164="","",VLOOKUP($A164,temporal!$A$27:$W$387,9,0))</f>
        <v/>
      </c>
      <c r="J164" s="87" t="str">
        <f>IF(A164="","",VLOOKUP($A164,temporal!$A$27:$W$387,10,0))</f>
        <v/>
      </c>
      <c r="K164" s="87" t="str">
        <f>IF(A164="","",VLOOKUP($A164,temporal!$A$27:$W$387,11,0))</f>
        <v/>
      </c>
      <c r="L164" s="87" t="str">
        <f>IF(A164="","",VLOOKUP($A164,temporal!$A$27:$W$387,12,0))</f>
        <v/>
      </c>
      <c r="N164" s="89" t="str">
        <f>IF(B$10="","",VLOOKUP($A164,temporal!$A$27:$W$387,14,0))</f>
        <v/>
      </c>
      <c r="O164" s="89" t="str">
        <f>IF(B$10="","",VLOOKUP($A164,temporal!$A$27:$W$387,15,0))</f>
        <v/>
      </c>
      <c r="P164" s="87" t="str">
        <f>IF(A164="","",VLOOKUP($A164,temporal!$A$27:$W$387,16,0))</f>
        <v/>
      </c>
      <c r="Q164" s="87" t="str">
        <f>IF(A164="","",VLOOKUP($A164,temporal!$A$27:$W$387,17,0))</f>
        <v/>
      </c>
      <c r="R164" s="87" t="str">
        <f>IF(A164="","",VLOOKUP($A164,temporal!$A$27:$W$387,18,0))</f>
        <v/>
      </c>
      <c r="S164" s="87" t="str">
        <f>IF(A164="","",VLOOKUP($A164,temporal!$A$27:$W$387,19,0))</f>
        <v/>
      </c>
      <c r="T164" s="87" t="str">
        <f>IF(A164="","",VLOOKUP($A164,temporal!$A$27:$W$387,20,0))</f>
        <v/>
      </c>
      <c r="V164" s="87" t="str">
        <f>VLOOKUP($A164,temporal!$A$27:$W$387,22,0)</f>
        <v/>
      </c>
      <c r="W164" s="87" t="str">
        <f>VLOOKUP($A164,temporal!$A$27:$W$387,23,0)</f>
        <v/>
      </c>
      <c r="Y164" s="90"/>
    </row>
    <row r="165" spans="1:25" s="88" customFormat="1" x14ac:dyDescent="0.2">
      <c r="A165" s="91" t="str">
        <f t="shared" si="2"/>
        <v/>
      </c>
      <c r="B165" s="84" t="str">
        <f>VLOOKUP($A165,temporal!$A$27:$W$387,2,0)</f>
        <v/>
      </c>
      <c r="C165" s="84" t="str">
        <f>IF(B165="","",VLOOKUP($A165,temporal!$A$27:$W$387,3,0))</f>
        <v/>
      </c>
      <c r="D165" s="85"/>
      <c r="E165" s="86" t="str">
        <f>IF(B$10="","",VLOOKUP($A165,temporal!$A$27:$W$387,5,0))</f>
        <v/>
      </c>
      <c r="F165" s="86" t="str">
        <f>IF(B$10="","",VLOOKUP($A165,temporal!$A$27:$W$387,6,0))</f>
        <v/>
      </c>
      <c r="G165" s="86" t="str">
        <f>IF(B$11="","",VLOOKUP($A165,temporal!$A$27:$W$387,7,0))</f>
        <v/>
      </c>
      <c r="H165" s="87" t="str">
        <f>IF(A165="","",VLOOKUP($A165,temporal!$A$27:$W$387,8,0))</f>
        <v/>
      </c>
      <c r="I165" s="87" t="str">
        <f>IF(A165="","",VLOOKUP($A165,temporal!$A$27:$W$387,9,0))</f>
        <v/>
      </c>
      <c r="J165" s="87" t="str">
        <f>IF(A165="","",VLOOKUP($A165,temporal!$A$27:$W$387,10,0))</f>
        <v/>
      </c>
      <c r="K165" s="87" t="str">
        <f>IF(A165="","",VLOOKUP($A165,temporal!$A$27:$W$387,11,0))</f>
        <v/>
      </c>
      <c r="L165" s="87" t="str">
        <f>IF(A165="","",VLOOKUP($A165,temporal!$A$27:$W$387,12,0))</f>
        <v/>
      </c>
      <c r="N165" s="89" t="str">
        <f>IF(B$10="","",VLOOKUP($A165,temporal!$A$27:$W$387,14,0))</f>
        <v/>
      </c>
      <c r="O165" s="89" t="str">
        <f>IF(B$10="","",VLOOKUP($A165,temporal!$A$27:$W$387,15,0))</f>
        <v/>
      </c>
      <c r="P165" s="87" t="str">
        <f>IF(A165="","",VLOOKUP($A165,temporal!$A$27:$W$387,16,0))</f>
        <v/>
      </c>
      <c r="Q165" s="87" t="str">
        <f>IF(A165="","",VLOOKUP($A165,temporal!$A$27:$W$387,17,0))</f>
        <v/>
      </c>
      <c r="R165" s="87" t="str">
        <f>IF(A165="","",VLOOKUP($A165,temporal!$A$27:$W$387,18,0))</f>
        <v/>
      </c>
      <c r="S165" s="87" t="str">
        <f>IF(A165="","",VLOOKUP($A165,temporal!$A$27:$W$387,19,0))</f>
        <v/>
      </c>
      <c r="T165" s="87" t="str">
        <f>IF(A165="","",VLOOKUP($A165,temporal!$A$27:$W$387,20,0))</f>
        <v/>
      </c>
      <c r="V165" s="87" t="str">
        <f>VLOOKUP($A165,temporal!$A$27:$W$387,22,0)</f>
        <v/>
      </c>
      <c r="W165" s="87" t="str">
        <f>VLOOKUP($A165,temporal!$A$27:$W$387,23,0)</f>
        <v/>
      </c>
      <c r="Y165" s="90"/>
    </row>
    <row r="166" spans="1:25" s="88" customFormat="1" x14ac:dyDescent="0.2">
      <c r="A166" s="91" t="str">
        <f t="shared" si="2"/>
        <v/>
      </c>
      <c r="B166" s="84" t="str">
        <f>VLOOKUP($A166,temporal!$A$27:$W$387,2,0)</f>
        <v/>
      </c>
      <c r="C166" s="84" t="str">
        <f>IF(B166="","",VLOOKUP($A166,temporal!$A$27:$W$387,3,0))</f>
        <v/>
      </c>
      <c r="D166" s="85"/>
      <c r="E166" s="86" t="str">
        <f>IF(B$10="","",VLOOKUP($A166,temporal!$A$27:$W$387,5,0))</f>
        <v/>
      </c>
      <c r="F166" s="86" t="str">
        <f>IF(B$10="","",VLOOKUP($A166,temporal!$A$27:$W$387,6,0))</f>
        <v/>
      </c>
      <c r="G166" s="86" t="str">
        <f>IF(B$11="","",VLOOKUP($A166,temporal!$A$27:$W$387,7,0))</f>
        <v/>
      </c>
      <c r="H166" s="87" t="str">
        <f>IF(A166="","",VLOOKUP($A166,temporal!$A$27:$W$387,8,0))</f>
        <v/>
      </c>
      <c r="I166" s="87" t="str">
        <f>IF(A166="","",VLOOKUP($A166,temporal!$A$27:$W$387,9,0))</f>
        <v/>
      </c>
      <c r="J166" s="87" t="str">
        <f>IF(A166="","",VLOOKUP($A166,temporal!$A$27:$W$387,10,0))</f>
        <v/>
      </c>
      <c r="K166" s="87" t="str">
        <f>IF(A166="","",VLOOKUP($A166,temporal!$A$27:$W$387,11,0))</f>
        <v/>
      </c>
      <c r="L166" s="87" t="str">
        <f>IF(A166="","",VLOOKUP($A166,temporal!$A$27:$W$387,12,0))</f>
        <v/>
      </c>
      <c r="N166" s="89" t="str">
        <f>IF(B$10="","",VLOOKUP($A166,temporal!$A$27:$W$387,14,0))</f>
        <v/>
      </c>
      <c r="O166" s="89" t="str">
        <f>IF(B$10="","",VLOOKUP($A166,temporal!$A$27:$W$387,15,0))</f>
        <v/>
      </c>
      <c r="P166" s="87" t="str">
        <f>IF(A166="","",VLOOKUP($A166,temporal!$A$27:$W$387,16,0))</f>
        <v/>
      </c>
      <c r="Q166" s="87" t="str">
        <f>IF(A166="","",VLOOKUP($A166,temporal!$A$27:$W$387,17,0))</f>
        <v/>
      </c>
      <c r="R166" s="87" t="str">
        <f>IF(A166="","",VLOOKUP($A166,temporal!$A$27:$W$387,18,0))</f>
        <v/>
      </c>
      <c r="S166" s="87" t="str">
        <f>IF(A166="","",VLOOKUP($A166,temporal!$A$27:$W$387,19,0))</f>
        <v/>
      </c>
      <c r="T166" s="87" t="str">
        <f>IF(A166="","",VLOOKUP($A166,temporal!$A$27:$W$387,20,0))</f>
        <v/>
      </c>
      <c r="V166" s="87" t="str">
        <f>VLOOKUP($A166,temporal!$A$27:$W$387,22,0)</f>
        <v/>
      </c>
      <c r="W166" s="87" t="str">
        <f>VLOOKUP($A166,temporal!$A$27:$W$387,23,0)</f>
        <v/>
      </c>
      <c r="Y166" s="90"/>
    </row>
    <row r="167" spans="1:25" s="88" customFormat="1" x14ac:dyDescent="0.2">
      <c r="A167" s="91" t="str">
        <f t="shared" si="2"/>
        <v/>
      </c>
      <c r="B167" s="84" t="str">
        <f>VLOOKUP($A167,temporal!$A$27:$W$387,2,0)</f>
        <v/>
      </c>
      <c r="C167" s="84" t="str">
        <f>IF(B167="","",VLOOKUP($A167,temporal!$A$27:$W$387,3,0))</f>
        <v/>
      </c>
      <c r="D167" s="85"/>
      <c r="E167" s="86" t="str">
        <f>IF(B$10="","",VLOOKUP($A167,temporal!$A$27:$W$387,5,0))</f>
        <v/>
      </c>
      <c r="F167" s="86" t="str">
        <f>IF(B$10="","",VLOOKUP($A167,temporal!$A$27:$W$387,6,0))</f>
        <v/>
      </c>
      <c r="G167" s="86" t="str">
        <f>IF(B$11="","",VLOOKUP($A167,temporal!$A$27:$W$387,7,0))</f>
        <v/>
      </c>
      <c r="H167" s="87" t="str">
        <f>IF(A167="","",VLOOKUP($A167,temporal!$A$27:$W$387,8,0))</f>
        <v/>
      </c>
      <c r="I167" s="87" t="str">
        <f>IF(A167="","",VLOOKUP($A167,temporal!$A$27:$W$387,9,0))</f>
        <v/>
      </c>
      <c r="J167" s="87" t="str">
        <f>IF(A167="","",VLOOKUP($A167,temporal!$A$27:$W$387,10,0))</f>
        <v/>
      </c>
      <c r="K167" s="87" t="str">
        <f>IF(A167="","",VLOOKUP($A167,temporal!$A$27:$W$387,11,0))</f>
        <v/>
      </c>
      <c r="L167" s="87" t="str">
        <f>IF(A167="","",VLOOKUP($A167,temporal!$A$27:$W$387,12,0))</f>
        <v/>
      </c>
      <c r="N167" s="89" t="str">
        <f>IF(B$10="","",VLOOKUP($A167,temporal!$A$27:$W$387,14,0))</f>
        <v/>
      </c>
      <c r="O167" s="89" t="str">
        <f>IF(B$10="","",VLOOKUP($A167,temporal!$A$27:$W$387,15,0))</f>
        <v/>
      </c>
      <c r="P167" s="87" t="str">
        <f>IF(A167="","",VLOOKUP($A167,temporal!$A$27:$W$387,16,0))</f>
        <v/>
      </c>
      <c r="Q167" s="87" t="str">
        <f>IF(A167="","",VLOOKUP($A167,temporal!$A$27:$W$387,17,0))</f>
        <v/>
      </c>
      <c r="R167" s="87" t="str">
        <f>IF(A167="","",VLOOKUP($A167,temporal!$A$27:$W$387,18,0))</f>
        <v/>
      </c>
      <c r="S167" s="87" t="str">
        <f>IF(A167="","",VLOOKUP($A167,temporal!$A$27:$W$387,19,0))</f>
        <v/>
      </c>
      <c r="T167" s="87" t="str">
        <f>IF(A167="","",VLOOKUP($A167,temporal!$A$27:$W$387,20,0))</f>
        <v/>
      </c>
      <c r="V167" s="87" t="str">
        <f>VLOOKUP($A167,temporal!$A$27:$W$387,22,0)</f>
        <v/>
      </c>
      <c r="W167" s="87" t="str">
        <f>VLOOKUP($A167,temporal!$A$27:$W$387,23,0)</f>
        <v/>
      </c>
      <c r="Y167" s="90"/>
    </row>
    <row r="168" spans="1:25" s="88" customFormat="1" x14ac:dyDescent="0.2">
      <c r="A168" s="91" t="str">
        <f t="shared" si="2"/>
        <v/>
      </c>
      <c r="B168" s="84" t="str">
        <f>VLOOKUP($A168,temporal!$A$27:$W$387,2,0)</f>
        <v/>
      </c>
      <c r="C168" s="84" t="str">
        <f>IF(B168="","",VLOOKUP($A168,temporal!$A$27:$W$387,3,0))</f>
        <v/>
      </c>
      <c r="D168" s="85"/>
      <c r="E168" s="86" t="str">
        <f>IF(B$10="","",VLOOKUP($A168,temporal!$A$27:$W$387,5,0))</f>
        <v/>
      </c>
      <c r="F168" s="86" t="str">
        <f>IF(B$10="","",VLOOKUP($A168,temporal!$A$27:$W$387,6,0))</f>
        <v/>
      </c>
      <c r="G168" s="86" t="str">
        <f>IF(B$11="","",VLOOKUP($A168,temporal!$A$27:$W$387,7,0))</f>
        <v/>
      </c>
      <c r="H168" s="87" t="str">
        <f>IF(A168="","",VLOOKUP($A168,temporal!$A$27:$W$387,8,0))</f>
        <v/>
      </c>
      <c r="I168" s="87" t="str">
        <f>IF(A168="","",VLOOKUP($A168,temporal!$A$27:$W$387,9,0))</f>
        <v/>
      </c>
      <c r="J168" s="87" t="str">
        <f>IF(A168="","",VLOOKUP($A168,temporal!$A$27:$W$387,10,0))</f>
        <v/>
      </c>
      <c r="K168" s="87" t="str">
        <f>IF(A168="","",VLOOKUP($A168,temporal!$A$27:$W$387,11,0))</f>
        <v/>
      </c>
      <c r="L168" s="87" t="str">
        <f>IF(A168="","",VLOOKUP($A168,temporal!$A$27:$W$387,12,0))</f>
        <v/>
      </c>
      <c r="N168" s="89" t="str">
        <f>IF(B$10="","",VLOOKUP($A168,temporal!$A$27:$W$387,14,0))</f>
        <v/>
      </c>
      <c r="O168" s="89" t="str">
        <f>IF(B$10="","",VLOOKUP($A168,temporal!$A$27:$W$387,15,0))</f>
        <v/>
      </c>
      <c r="P168" s="87" t="str">
        <f>IF(A168="","",VLOOKUP($A168,temporal!$A$27:$W$387,16,0))</f>
        <v/>
      </c>
      <c r="Q168" s="87" t="str">
        <f>IF(A168="","",VLOOKUP($A168,temporal!$A$27:$W$387,17,0))</f>
        <v/>
      </c>
      <c r="R168" s="87" t="str">
        <f>IF(A168="","",VLOOKUP($A168,temporal!$A$27:$W$387,18,0))</f>
        <v/>
      </c>
      <c r="S168" s="87" t="str">
        <f>IF(A168="","",VLOOKUP($A168,temporal!$A$27:$W$387,19,0))</f>
        <v/>
      </c>
      <c r="T168" s="87" t="str">
        <f>IF(A168="","",VLOOKUP($A168,temporal!$A$27:$W$387,20,0))</f>
        <v/>
      </c>
      <c r="V168" s="87" t="str">
        <f>VLOOKUP($A168,temporal!$A$27:$W$387,22,0)</f>
        <v/>
      </c>
      <c r="W168" s="87" t="str">
        <f>VLOOKUP($A168,temporal!$A$27:$W$387,23,0)</f>
        <v/>
      </c>
      <c r="Y168" s="90"/>
    </row>
    <row r="169" spans="1:25" s="88" customFormat="1" x14ac:dyDescent="0.2">
      <c r="A169" s="91" t="str">
        <f t="shared" si="2"/>
        <v/>
      </c>
      <c r="B169" s="84" t="str">
        <f>VLOOKUP($A169,temporal!$A$27:$W$387,2,0)</f>
        <v/>
      </c>
      <c r="C169" s="84" t="str">
        <f>IF(B169="","",VLOOKUP($A169,temporal!$A$27:$W$387,3,0))</f>
        <v/>
      </c>
      <c r="D169" s="85"/>
      <c r="E169" s="86" t="str">
        <f>IF(B$10="","",VLOOKUP($A169,temporal!$A$27:$W$387,5,0))</f>
        <v/>
      </c>
      <c r="F169" s="86" t="str">
        <f>IF(B$10="","",VLOOKUP($A169,temporal!$A$27:$W$387,6,0))</f>
        <v/>
      </c>
      <c r="G169" s="86" t="str">
        <f>IF(B$11="","",VLOOKUP($A169,temporal!$A$27:$W$387,7,0))</f>
        <v/>
      </c>
      <c r="H169" s="87" t="str">
        <f>IF(A169="","",VLOOKUP($A169,temporal!$A$27:$W$387,8,0))</f>
        <v/>
      </c>
      <c r="I169" s="87" t="str">
        <f>IF(A169="","",VLOOKUP($A169,temporal!$A$27:$W$387,9,0))</f>
        <v/>
      </c>
      <c r="J169" s="87" t="str">
        <f>IF(A169="","",VLOOKUP($A169,temporal!$A$27:$W$387,10,0))</f>
        <v/>
      </c>
      <c r="K169" s="87" t="str">
        <f>IF(A169="","",VLOOKUP($A169,temporal!$A$27:$W$387,11,0))</f>
        <v/>
      </c>
      <c r="L169" s="87" t="str">
        <f>IF(A169="","",VLOOKUP($A169,temporal!$A$27:$W$387,12,0))</f>
        <v/>
      </c>
      <c r="N169" s="89" t="str">
        <f>IF(B$10="","",VLOOKUP($A169,temporal!$A$27:$W$387,14,0))</f>
        <v/>
      </c>
      <c r="O169" s="89" t="str">
        <f>IF(B$10="","",VLOOKUP($A169,temporal!$A$27:$W$387,15,0))</f>
        <v/>
      </c>
      <c r="P169" s="87" t="str">
        <f>IF(A169="","",VLOOKUP($A169,temporal!$A$27:$W$387,16,0))</f>
        <v/>
      </c>
      <c r="Q169" s="87" t="str">
        <f>IF(A169="","",VLOOKUP($A169,temporal!$A$27:$W$387,17,0))</f>
        <v/>
      </c>
      <c r="R169" s="87" t="str">
        <f>IF(A169="","",VLOOKUP($A169,temporal!$A$27:$W$387,18,0))</f>
        <v/>
      </c>
      <c r="S169" s="87" t="str">
        <f>IF(A169="","",VLOOKUP($A169,temporal!$A$27:$W$387,19,0))</f>
        <v/>
      </c>
      <c r="T169" s="87" t="str">
        <f>IF(A169="","",VLOOKUP($A169,temporal!$A$27:$W$387,20,0))</f>
        <v/>
      </c>
      <c r="V169" s="87" t="str">
        <f>VLOOKUP($A169,temporal!$A$27:$W$387,22,0)</f>
        <v/>
      </c>
      <c r="W169" s="87" t="str">
        <f>VLOOKUP($A169,temporal!$A$27:$W$387,23,0)</f>
        <v/>
      </c>
      <c r="Y169" s="90"/>
    </row>
    <row r="170" spans="1:25" s="88" customFormat="1" x14ac:dyDescent="0.2">
      <c r="A170" s="91" t="str">
        <f t="shared" si="2"/>
        <v/>
      </c>
      <c r="B170" s="84" t="str">
        <f>VLOOKUP($A170,temporal!$A$27:$W$387,2,0)</f>
        <v/>
      </c>
      <c r="C170" s="84" t="str">
        <f>IF(B170="","",VLOOKUP($A170,temporal!$A$27:$W$387,3,0))</f>
        <v/>
      </c>
      <c r="D170" s="85"/>
      <c r="E170" s="86" t="str">
        <f>IF(B$10="","",VLOOKUP($A170,temporal!$A$27:$W$387,5,0))</f>
        <v/>
      </c>
      <c r="F170" s="86" t="str">
        <f>IF(B$10="","",VLOOKUP($A170,temporal!$A$27:$W$387,6,0))</f>
        <v/>
      </c>
      <c r="G170" s="86" t="str">
        <f>IF(B$11="","",VLOOKUP($A170,temporal!$A$27:$W$387,7,0))</f>
        <v/>
      </c>
      <c r="H170" s="87" t="str">
        <f>IF(A170="","",VLOOKUP($A170,temporal!$A$27:$W$387,8,0))</f>
        <v/>
      </c>
      <c r="I170" s="87" t="str">
        <f>IF(A170="","",VLOOKUP($A170,temporal!$A$27:$W$387,9,0))</f>
        <v/>
      </c>
      <c r="J170" s="87" t="str">
        <f>IF(A170="","",VLOOKUP($A170,temporal!$A$27:$W$387,10,0))</f>
        <v/>
      </c>
      <c r="K170" s="87" t="str">
        <f>IF(A170="","",VLOOKUP($A170,temporal!$A$27:$W$387,11,0))</f>
        <v/>
      </c>
      <c r="L170" s="87" t="str">
        <f>IF(A170="","",VLOOKUP($A170,temporal!$A$27:$W$387,12,0))</f>
        <v/>
      </c>
      <c r="N170" s="89" t="str">
        <f>IF(B$10="","",VLOOKUP($A170,temporal!$A$27:$W$387,14,0))</f>
        <v/>
      </c>
      <c r="O170" s="89" t="str">
        <f>IF(B$10="","",VLOOKUP($A170,temporal!$A$27:$W$387,15,0))</f>
        <v/>
      </c>
      <c r="P170" s="87" t="str">
        <f>IF(A170="","",VLOOKUP($A170,temporal!$A$27:$W$387,16,0))</f>
        <v/>
      </c>
      <c r="Q170" s="87" t="str">
        <f>IF(A170="","",VLOOKUP($A170,temporal!$A$27:$W$387,17,0))</f>
        <v/>
      </c>
      <c r="R170" s="87" t="str">
        <f>IF(A170="","",VLOOKUP($A170,temporal!$A$27:$W$387,18,0))</f>
        <v/>
      </c>
      <c r="S170" s="87" t="str">
        <f>IF(A170="","",VLOOKUP($A170,temporal!$A$27:$W$387,19,0))</f>
        <v/>
      </c>
      <c r="T170" s="87" t="str">
        <f>IF(A170="","",VLOOKUP($A170,temporal!$A$27:$W$387,20,0))</f>
        <v/>
      </c>
      <c r="V170" s="87" t="str">
        <f>VLOOKUP($A170,temporal!$A$27:$W$387,22,0)</f>
        <v/>
      </c>
      <c r="W170" s="87" t="str">
        <f>VLOOKUP($A170,temporal!$A$27:$W$387,23,0)</f>
        <v/>
      </c>
      <c r="Y170" s="90"/>
    </row>
    <row r="171" spans="1:25" s="88" customFormat="1" x14ac:dyDescent="0.2">
      <c r="A171" s="91" t="str">
        <f t="shared" si="2"/>
        <v/>
      </c>
      <c r="B171" s="84" t="str">
        <f>VLOOKUP($A171,temporal!$A$27:$W$387,2,0)</f>
        <v/>
      </c>
      <c r="C171" s="84" t="str">
        <f>IF(B171="","",VLOOKUP($A171,temporal!$A$27:$W$387,3,0))</f>
        <v/>
      </c>
      <c r="D171" s="85"/>
      <c r="E171" s="86" t="str">
        <f>IF(B$10="","",VLOOKUP($A171,temporal!$A$27:$W$387,5,0))</f>
        <v/>
      </c>
      <c r="F171" s="86" t="str">
        <f>IF(B$10="","",VLOOKUP($A171,temporal!$A$27:$W$387,6,0))</f>
        <v/>
      </c>
      <c r="G171" s="86" t="str">
        <f>IF(B$11="","",VLOOKUP($A171,temporal!$A$27:$W$387,7,0))</f>
        <v/>
      </c>
      <c r="H171" s="87" t="str">
        <f>IF(A171="","",VLOOKUP($A171,temporal!$A$27:$W$387,8,0))</f>
        <v/>
      </c>
      <c r="I171" s="87" t="str">
        <f>IF(A171="","",VLOOKUP($A171,temporal!$A$27:$W$387,9,0))</f>
        <v/>
      </c>
      <c r="J171" s="87" t="str">
        <f>IF(A171="","",VLOOKUP($A171,temporal!$A$27:$W$387,10,0))</f>
        <v/>
      </c>
      <c r="K171" s="87" t="str">
        <f>IF(A171="","",VLOOKUP($A171,temporal!$A$27:$W$387,11,0))</f>
        <v/>
      </c>
      <c r="L171" s="87" t="str">
        <f>IF(A171="","",VLOOKUP($A171,temporal!$A$27:$W$387,12,0))</f>
        <v/>
      </c>
      <c r="N171" s="89" t="str">
        <f>IF(B$10="","",VLOOKUP($A171,temporal!$A$27:$W$387,14,0))</f>
        <v/>
      </c>
      <c r="O171" s="89" t="str">
        <f>IF(B$10="","",VLOOKUP($A171,temporal!$A$27:$W$387,15,0))</f>
        <v/>
      </c>
      <c r="P171" s="87" t="str">
        <f>IF(A171="","",VLOOKUP($A171,temporal!$A$27:$W$387,16,0))</f>
        <v/>
      </c>
      <c r="Q171" s="87" t="str">
        <f>IF(A171="","",VLOOKUP($A171,temporal!$A$27:$W$387,17,0))</f>
        <v/>
      </c>
      <c r="R171" s="87" t="str">
        <f>IF(A171="","",VLOOKUP($A171,temporal!$A$27:$W$387,18,0))</f>
        <v/>
      </c>
      <c r="S171" s="87" t="str">
        <f>IF(A171="","",VLOOKUP($A171,temporal!$A$27:$W$387,19,0))</f>
        <v/>
      </c>
      <c r="T171" s="87" t="str">
        <f>IF(A171="","",VLOOKUP($A171,temporal!$A$27:$W$387,20,0))</f>
        <v/>
      </c>
      <c r="V171" s="87" t="str">
        <f>VLOOKUP($A171,temporal!$A$27:$W$387,22,0)</f>
        <v/>
      </c>
      <c r="W171" s="87" t="str">
        <f>VLOOKUP($A171,temporal!$A$27:$W$387,23,0)</f>
        <v/>
      </c>
      <c r="Y171" s="90"/>
    </row>
    <row r="172" spans="1:25" s="88" customFormat="1" x14ac:dyDescent="0.2">
      <c r="A172" s="91" t="str">
        <f t="shared" si="2"/>
        <v/>
      </c>
      <c r="B172" s="84" t="str">
        <f>VLOOKUP($A172,temporal!$A$27:$W$387,2,0)</f>
        <v/>
      </c>
      <c r="C172" s="84" t="str">
        <f>IF(B172="","",VLOOKUP($A172,temporal!$A$27:$W$387,3,0))</f>
        <v/>
      </c>
      <c r="D172" s="85"/>
      <c r="E172" s="86" t="str">
        <f>IF(B$10="","",VLOOKUP($A172,temporal!$A$27:$W$387,5,0))</f>
        <v/>
      </c>
      <c r="F172" s="86" t="str">
        <f>IF(B$10="","",VLOOKUP($A172,temporal!$A$27:$W$387,6,0))</f>
        <v/>
      </c>
      <c r="G172" s="86" t="str">
        <f>IF(B$11="","",VLOOKUP($A172,temporal!$A$27:$W$387,7,0))</f>
        <v/>
      </c>
      <c r="H172" s="87" t="str">
        <f>IF(A172="","",VLOOKUP($A172,temporal!$A$27:$W$387,8,0))</f>
        <v/>
      </c>
      <c r="I172" s="87" t="str">
        <f>IF(A172="","",VLOOKUP($A172,temporal!$A$27:$W$387,9,0))</f>
        <v/>
      </c>
      <c r="J172" s="87" t="str">
        <f>IF(A172="","",VLOOKUP($A172,temporal!$A$27:$W$387,10,0))</f>
        <v/>
      </c>
      <c r="K172" s="87" t="str">
        <f>IF(A172="","",VLOOKUP($A172,temporal!$A$27:$W$387,11,0))</f>
        <v/>
      </c>
      <c r="L172" s="87" t="str">
        <f>IF(A172="","",VLOOKUP($A172,temporal!$A$27:$W$387,12,0))</f>
        <v/>
      </c>
      <c r="N172" s="89" t="str">
        <f>IF(B$10="","",VLOOKUP($A172,temporal!$A$27:$W$387,14,0))</f>
        <v/>
      </c>
      <c r="O172" s="89" t="str">
        <f>IF(B$10="","",VLOOKUP($A172,temporal!$A$27:$W$387,15,0))</f>
        <v/>
      </c>
      <c r="P172" s="87" t="str">
        <f>IF(A172="","",VLOOKUP($A172,temporal!$A$27:$W$387,16,0))</f>
        <v/>
      </c>
      <c r="Q172" s="87" t="str">
        <f>IF(A172="","",VLOOKUP($A172,temporal!$A$27:$W$387,17,0))</f>
        <v/>
      </c>
      <c r="R172" s="87" t="str">
        <f>IF(A172="","",VLOOKUP($A172,temporal!$A$27:$W$387,18,0))</f>
        <v/>
      </c>
      <c r="S172" s="87" t="str">
        <f>IF(A172="","",VLOOKUP($A172,temporal!$A$27:$W$387,19,0))</f>
        <v/>
      </c>
      <c r="T172" s="87" t="str">
        <f>IF(A172="","",VLOOKUP($A172,temporal!$A$27:$W$387,20,0))</f>
        <v/>
      </c>
      <c r="V172" s="87" t="str">
        <f>VLOOKUP($A172,temporal!$A$27:$W$387,22,0)</f>
        <v/>
      </c>
      <c r="W172" s="87" t="str">
        <f>VLOOKUP($A172,temporal!$A$27:$W$387,23,0)</f>
        <v/>
      </c>
      <c r="Y172" s="90"/>
    </row>
    <row r="173" spans="1:25" s="88" customFormat="1" x14ac:dyDescent="0.2">
      <c r="A173" s="91" t="str">
        <f t="shared" si="2"/>
        <v/>
      </c>
      <c r="B173" s="84" t="str">
        <f>VLOOKUP($A173,temporal!$A$27:$W$387,2,0)</f>
        <v/>
      </c>
      <c r="C173" s="84" t="str">
        <f>IF(B173="","",VLOOKUP($A173,temporal!$A$27:$W$387,3,0))</f>
        <v/>
      </c>
      <c r="D173" s="85"/>
      <c r="E173" s="86" t="str">
        <f>IF(B$10="","",VLOOKUP($A173,temporal!$A$27:$W$387,5,0))</f>
        <v/>
      </c>
      <c r="F173" s="86" t="str">
        <f>IF(B$10="","",VLOOKUP($A173,temporal!$A$27:$W$387,6,0))</f>
        <v/>
      </c>
      <c r="G173" s="86" t="str">
        <f>IF(B$11="","",VLOOKUP($A173,temporal!$A$27:$W$387,7,0))</f>
        <v/>
      </c>
      <c r="H173" s="87" t="str">
        <f>IF(A173="","",VLOOKUP($A173,temporal!$A$27:$W$387,8,0))</f>
        <v/>
      </c>
      <c r="I173" s="87" t="str">
        <f>IF(A173="","",VLOOKUP($A173,temporal!$A$27:$W$387,9,0))</f>
        <v/>
      </c>
      <c r="J173" s="87" t="str">
        <f>IF(A173="","",VLOOKUP($A173,temporal!$A$27:$W$387,10,0))</f>
        <v/>
      </c>
      <c r="K173" s="87" t="str">
        <f>IF(A173="","",VLOOKUP($A173,temporal!$A$27:$W$387,11,0))</f>
        <v/>
      </c>
      <c r="L173" s="87" t="str">
        <f>IF(A173="","",VLOOKUP($A173,temporal!$A$27:$W$387,12,0))</f>
        <v/>
      </c>
      <c r="N173" s="89" t="str">
        <f>IF(B$10="","",VLOOKUP($A173,temporal!$A$27:$W$387,14,0))</f>
        <v/>
      </c>
      <c r="O173" s="89" t="str">
        <f>IF(B$10="","",VLOOKUP($A173,temporal!$A$27:$W$387,15,0))</f>
        <v/>
      </c>
      <c r="P173" s="87" t="str">
        <f>IF(A173="","",VLOOKUP($A173,temporal!$A$27:$W$387,16,0))</f>
        <v/>
      </c>
      <c r="Q173" s="87" t="str">
        <f>IF(A173="","",VLOOKUP($A173,temporal!$A$27:$W$387,17,0))</f>
        <v/>
      </c>
      <c r="R173" s="87" t="str">
        <f>IF(A173="","",VLOOKUP($A173,temporal!$A$27:$W$387,18,0))</f>
        <v/>
      </c>
      <c r="S173" s="87" t="str">
        <f>IF(A173="","",VLOOKUP($A173,temporal!$A$27:$W$387,19,0))</f>
        <v/>
      </c>
      <c r="T173" s="87" t="str">
        <f>IF(A173="","",VLOOKUP($A173,temporal!$A$27:$W$387,20,0))</f>
        <v/>
      </c>
      <c r="V173" s="87" t="str">
        <f>VLOOKUP($A173,temporal!$A$27:$W$387,22,0)</f>
        <v/>
      </c>
      <c r="W173" s="87" t="str">
        <f>VLOOKUP($A173,temporal!$A$27:$W$387,23,0)</f>
        <v/>
      </c>
      <c r="Y173" s="90"/>
    </row>
    <row r="174" spans="1:25" s="88" customFormat="1" x14ac:dyDescent="0.2">
      <c r="A174" s="91" t="str">
        <f t="shared" si="2"/>
        <v/>
      </c>
      <c r="B174" s="84" t="str">
        <f>VLOOKUP($A174,temporal!$A$27:$W$387,2,0)</f>
        <v/>
      </c>
      <c r="C174" s="84" t="str">
        <f>IF(B174="","",VLOOKUP($A174,temporal!$A$27:$W$387,3,0))</f>
        <v/>
      </c>
      <c r="D174" s="85"/>
      <c r="E174" s="86" t="str">
        <f>IF(B$10="","",VLOOKUP($A174,temporal!$A$27:$W$387,5,0))</f>
        <v/>
      </c>
      <c r="F174" s="86" t="str">
        <f>IF(B$10="","",VLOOKUP($A174,temporal!$A$27:$W$387,6,0))</f>
        <v/>
      </c>
      <c r="G174" s="86" t="str">
        <f>IF(B$11="","",VLOOKUP($A174,temporal!$A$27:$W$387,7,0))</f>
        <v/>
      </c>
      <c r="H174" s="87" t="str">
        <f>IF(A174="","",VLOOKUP($A174,temporal!$A$27:$W$387,8,0))</f>
        <v/>
      </c>
      <c r="I174" s="87" t="str">
        <f>IF(A174="","",VLOOKUP($A174,temporal!$A$27:$W$387,9,0))</f>
        <v/>
      </c>
      <c r="J174" s="87" t="str">
        <f>IF(A174="","",VLOOKUP($A174,temporal!$A$27:$W$387,10,0))</f>
        <v/>
      </c>
      <c r="K174" s="87" t="str">
        <f>IF(A174="","",VLOOKUP($A174,temporal!$A$27:$W$387,11,0))</f>
        <v/>
      </c>
      <c r="L174" s="87" t="str">
        <f>IF(A174="","",VLOOKUP($A174,temporal!$A$27:$W$387,12,0))</f>
        <v/>
      </c>
      <c r="N174" s="89" t="str">
        <f>IF(B$10="","",VLOOKUP($A174,temporal!$A$27:$W$387,14,0))</f>
        <v/>
      </c>
      <c r="O174" s="89" t="str">
        <f>IF(B$10="","",VLOOKUP($A174,temporal!$A$27:$W$387,15,0))</f>
        <v/>
      </c>
      <c r="P174" s="87" t="str">
        <f>IF(A174="","",VLOOKUP($A174,temporal!$A$27:$W$387,16,0))</f>
        <v/>
      </c>
      <c r="Q174" s="87" t="str">
        <f>IF(A174="","",VLOOKUP($A174,temporal!$A$27:$W$387,17,0))</f>
        <v/>
      </c>
      <c r="R174" s="87" t="str">
        <f>IF(A174="","",VLOOKUP($A174,temporal!$A$27:$W$387,18,0))</f>
        <v/>
      </c>
      <c r="S174" s="87" t="str">
        <f>IF(A174="","",VLOOKUP($A174,temporal!$A$27:$W$387,19,0))</f>
        <v/>
      </c>
      <c r="T174" s="87" t="str">
        <f>IF(A174="","",VLOOKUP($A174,temporal!$A$27:$W$387,20,0))</f>
        <v/>
      </c>
      <c r="V174" s="87" t="str">
        <f>VLOOKUP($A174,temporal!$A$27:$W$387,22,0)</f>
        <v/>
      </c>
      <c r="W174" s="87" t="str">
        <f>VLOOKUP($A174,temporal!$A$27:$W$387,23,0)</f>
        <v/>
      </c>
      <c r="Y174" s="90"/>
    </row>
    <row r="175" spans="1:25" s="88" customFormat="1" x14ac:dyDescent="0.2">
      <c r="A175" s="91" t="str">
        <f t="shared" si="2"/>
        <v/>
      </c>
      <c r="B175" s="84" t="str">
        <f>VLOOKUP($A175,temporal!$A$27:$W$387,2,0)</f>
        <v/>
      </c>
      <c r="C175" s="84" t="str">
        <f>IF(B175="","",VLOOKUP($A175,temporal!$A$27:$W$387,3,0))</f>
        <v/>
      </c>
      <c r="D175" s="85"/>
      <c r="E175" s="86" t="str">
        <f>IF(B$10="","",VLOOKUP($A175,temporal!$A$27:$W$387,5,0))</f>
        <v/>
      </c>
      <c r="F175" s="86" t="str">
        <f>IF(B$10="","",VLOOKUP($A175,temporal!$A$27:$W$387,6,0))</f>
        <v/>
      </c>
      <c r="G175" s="86" t="str">
        <f>IF(B$11="","",VLOOKUP($A175,temporal!$A$27:$W$387,7,0))</f>
        <v/>
      </c>
      <c r="H175" s="87" t="str">
        <f>IF(A175="","",VLOOKUP($A175,temporal!$A$27:$W$387,8,0))</f>
        <v/>
      </c>
      <c r="I175" s="87" t="str">
        <f>IF(A175="","",VLOOKUP($A175,temporal!$A$27:$W$387,9,0))</f>
        <v/>
      </c>
      <c r="J175" s="87" t="str">
        <f>IF(A175="","",VLOOKUP($A175,temporal!$A$27:$W$387,10,0))</f>
        <v/>
      </c>
      <c r="K175" s="87" t="str">
        <f>IF(A175="","",VLOOKUP($A175,temporal!$A$27:$W$387,11,0))</f>
        <v/>
      </c>
      <c r="L175" s="87" t="str">
        <f>IF(A175="","",VLOOKUP($A175,temporal!$A$27:$W$387,12,0))</f>
        <v/>
      </c>
      <c r="N175" s="89" t="str">
        <f>IF(B$10="","",VLOOKUP($A175,temporal!$A$27:$W$387,14,0))</f>
        <v/>
      </c>
      <c r="O175" s="89" t="str">
        <f>IF(B$10="","",VLOOKUP($A175,temporal!$A$27:$W$387,15,0))</f>
        <v/>
      </c>
      <c r="P175" s="87" t="str">
        <f>IF(A175="","",VLOOKUP($A175,temporal!$A$27:$W$387,16,0))</f>
        <v/>
      </c>
      <c r="Q175" s="87" t="str">
        <f>IF(A175="","",VLOOKUP($A175,temporal!$A$27:$W$387,17,0))</f>
        <v/>
      </c>
      <c r="R175" s="87" t="str">
        <f>IF(A175="","",VLOOKUP($A175,temporal!$A$27:$W$387,18,0))</f>
        <v/>
      </c>
      <c r="S175" s="87" t="str">
        <f>IF(A175="","",VLOOKUP($A175,temporal!$A$27:$W$387,19,0))</f>
        <v/>
      </c>
      <c r="T175" s="87" t="str">
        <f>IF(A175="","",VLOOKUP($A175,temporal!$A$27:$W$387,20,0))</f>
        <v/>
      </c>
      <c r="V175" s="87" t="str">
        <f>VLOOKUP($A175,temporal!$A$27:$W$387,22,0)</f>
        <v/>
      </c>
      <c r="W175" s="87" t="str">
        <f>VLOOKUP($A175,temporal!$A$27:$W$387,23,0)</f>
        <v/>
      </c>
      <c r="Y175" s="90"/>
    </row>
    <row r="176" spans="1:25" s="88" customFormat="1" x14ac:dyDescent="0.2">
      <c r="A176" s="91" t="str">
        <f t="shared" si="2"/>
        <v/>
      </c>
      <c r="B176" s="84" t="str">
        <f>VLOOKUP($A176,temporal!$A$27:$W$387,2,0)</f>
        <v/>
      </c>
      <c r="C176" s="84" t="str">
        <f>IF(B176="","",VLOOKUP($A176,temporal!$A$27:$W$387,3,0))</f>
        <v/>
      </c>
      <c r="D176" s="85"/>
      <c r="E176" s="86" t="str">
        <f>IF(B$10="","",VLOOKUP($A176,temporal!$A$27:$W$387,5,0))</f>
        <v/>
      </c>
      <c r="F176" s="86" t="str">
        <f>IF(B$10="","",VLOOKUP($A176,temporal!$A$27:$W$387,6,0))</f>
        <v/>
      </c>
      <c r="G176" s="86" t="str">
        <f>IF(B$11="","",VLOOKUP($A176,temporal!$A$27:$W$387,7,0))</f>
        <v/>
      </c>
      <c r="H176" s="87" t="str">
        <f>IF(A176="","",VLOOKUP($A176,temporal!$A$27:$W$387,8,0))</f>
        <v/>
      </c>
      <c r="I176" s="87" t="str">
        <f>IF(A176="","",VLOOKUP($A176,temporal!$A$27:$W$387,9,0))</f>
        <v/>
      </c>
      <c r="J176" s="87" t="str">
        <f>IF(A176="","",VLOOKUP($A176,temporal!$A$27:$W$387,10,0))</f>
        <v/>
      </c>
      <c r="K176" s="87" t="str">
        <f>IF(A176="","",VLOOKUP($A176,temporal!$A$27:$W$387,11,0))</f>
        <v/>
      </c>
      <c r="L176" s="87" t="str">
        <f>IF(A176="","",VLOOKUP($A176,temporal!$A$27:$W$387,12,0))</f>
        <v/>
      </c>
      <c r="N176" s="89" t="str">
        <f>IF(B$10="","",VLOOKUP($A176,temporal!$A$27:$W$387,14,0))</f>
        <v/>
      </c>
      <c r="O176" s="89" t="str">
        <f>IF(B$10="","",VLOOKUP($A176,temporal!$A$27:$W$387,15,0))</f>
        <v/>
      </c>
      <c r="P176" s="87" t="str">
        <f>IF(A176="","",VLOOKUP($A176,temporal!$A$27:$W$387,16,0))</f>
        <v/>
      </c>
      <c r="Q176" s="87" t="str">
        <f>IF(A176="","",VLOOKUP($A176,temporal!$A$27:$W$387,17,0))</f>
        <v/>
      </c>
      <c r="R176" s="87" t="str">
        <f>IF(A176="","",VLOOKUP($A176,temporal!$A$27:$W$387,18,0))</f>
        <v/>
      </c>
      <c r="S176" s="87" t="str">
        <f>IF(A176="","",VLOOKUP($A176,temporal!$A$27:$W$387,19,0))</f>
        <v/>
      </c>
      <c r="T176" s="87" t="str">
        <f>IF(A176="","",VLOOKUP($A176,temporal!$A$27:$W$387,20,0))</f>
        <v/>
      </c>
      <c r="V176" s="87" t="str">
        <f>VLOOKUP($A176,temporal!$A$27:$W$387,22,0)</f>
        <v/>
      </c>
      <c r="W176" s="87" t="str">
        <f>VLOOKUP($A176,temporal!$A$27:$W$387,23,0)</f>
        <v/>
      </c>
      <c r="Y176" s="90"/>
    </row>
    <row r="177" spans="1:25" s="88" customFormat="1" x14ac:dyDescent="0.2">
      <c r="A177" s="91" t="str">
        <f t="shared" si="2"/>
        <v/>
      </c>
      <c r="B177" s="84" t="str">
        <f>VLOOKUP($A177,temporal!$A$27:$W$387,2,0)</f>
        <v/>
      </c>
      <c r="C177" s="84" t="str">
        <f>IF(B177="","",VLOOKUP($A177,temporal!$A$27:$W$387,3,0))</f>
        <v/>
      </c>
      <c r="D177" s="85"/>
      <c r="E177" s="86" t="str">
        <f>IF(B$10="","",VLOOKUP($A177,temporal!$A$27:$W$387,5,0))</f>
        <v/>
      </c>
      <c r="F177" s="86" t="str">
        <f>IF(B$10="","",VLOOKUP($A177,temporal!$A$27:$W$387,6,0))</f>
        <v/>
      </c>
      <c r="G177" s="86" t="str">
        <f>IF(B$11="","",VLOOKUP($A177,temporal!$A$27:$W$387,7,0))</f>
        <v/>
      </c>
      <c r="H177" s="87" t="str">
        <f>IF(A177="","",VLOOKUP($A177,temporal!$A$27:$W$387,8,0))</f>
        <v/>
      </c>
      <c r="I177" s="87" t="str">
        <f>IF(A177="","",VLOOKUP($A177,temporal!$A$27:$W$387,9,0))</f>
        <v/>
      </c>
      <c r="J177" s="87" t="str">
        <f>IF(A177="","",VLOOKUP($A177,temporal!$A$27:$W$387,10,0))</f>
        <v/>
      </c>
      <c r="K177" s="87" t="str">
        <f>IF(A177="","",VLOOKUP($A177,temporal!$A$27:$W$387,11,0))</f>
        <v/>
      </c>
      <c r="L177" s="87" t="str">
        <f>IF(A177="","",VLOOKUP($A177,temporal!$A$27:$W$387,12,0))</f>
        <v/>
      </c>
      <c r="N177" s="89" t="str">
        <f>IF(B$10="","",VLOOKUP($A177,temporal!$A$27:$W$387,14,0))</f>
        <v/>
      </c>
      <c r="O177" s="89" t="str">
        <f>IF(B$10="","",VLOOKUP($A177,temporal!$A$27:$W$387,15,0))</f>
        <v/>
      </c>
      <c r="P177" s="87" t="str">
        <f>IF(A177="","",VLOOKUP($A177,temporal!$A$27:$W$387,16,0))</f>
        <v/>
      </c>
      <c r="Q177" s="87" t="str">
        <f>IF(A177="","",VLOOKUP($A177,temporal!$A$27:$W$387,17,0))</f>
        <v/>
      </c>
      <c r="R177" s="87" t="str">
        <f>IF(A177="","",VLOOKUP($A177,temporal!$A$27:$W$387,18,0))</f>
        <v/>
      </c>
      <c r="S177" s="87" t="str">
        <f>IF(A177="","",VLOOKUP($A177,temporal!$A$27:$W$387,19,0))</f>
        <v/>
      </c>
      <c r="T177" s="87" t="str">
        <f>IF(A177="","",VLOOKUP($A177,temporal!$A$27:$W$387,20,0))</f>
        <v/>
      </c>
      <c r="V177" s="87" t="str">
        <f>VLOOKUP($A177,temporal!$A$27:$W$387,22,0)</f>
        <v/>
      </c>
      <c r="W177" s="87" t="str">
        <f>VLOOKUP($A177,temporal!$A$27:$W$387,23,0)</f>
        <v/>
      </c>
      <c r="Y177" s="90"/>
    </row>
    <row r="178" spans="1:25" s="88" customFormat="1" x14ac:dyDescent="0.2">
      <c r="A178" s="91" t="str">
        <f t="shared" si="2"/>
        <v/>
      </c>
      <c r="B178" s="84" t="str">
        <f>VLOOKUP($A178,temporal!$A$27:$W$387,2,0)</f>
        <v/>
      </c>
      <c r="C178" s="84" t="str">
        <f>IF(B178="","",VLOOKUP($A178,temporal!$A$27:$W$387,3,0))</f>
        <v/>
      </c>
      <c r="D178" s="85"/>
      <c r="E178" s="86" t="str">
        <f>IF(B$10="","",VLOOKUP($A178,temporal!$A$27:$W$387,5,0))</f>
        <v/>
      </c>
      <c r="F178" s="86" t="str">
        <f>IF(B$10="","",VLOOKUP($A178,temporal!$A$27:$W$387,6,0))</f>
        <v/>
      </c>
      <c r="G178" s="86" t="str">
        <f>IF(B$11="","",VLOOKUP($A178,temporal!$A$27:$W$387,7,0))</f>
        <v/>
      </c>
      <c r="H178" s="87" t="str">
        <f>IF(A178="","",VLOOKUP($A178,temporal!$A$27:$W$387,8,0))</f>
        <v/>
      </c>
      <c r="I178" s="87" t="str">
        <f>IF(A178="","",VLOOKUP($A178,temporal!$A$27:$W$387,9,0))</f>
        <v/>
      </c>
      <c r="J178" s="87" t="str">
        <f>IF(A178="","",VLOOKUP($A178,temporal!$A$27:$W$387,10,0))</f>
        <v/>
      </c>
      <c r="K178" s="87" t="str">
        <f>IF(A178="","",VLOOKUP($A178,temporal!$A$27:$W$387,11,0))</f>
        <v/>
      </c>
      <c r="L178" s="87" t="str">
        <f>IF(A178="","",VLOOKUP($A178,temporal!$A$27:$W$387,12,0))</f>
        <v/>
      </c>
      <c r="N178" s="89" t="str">
        <f>IF(B$10="","",VLOOKUP($A178,temporal!$A$27:$W$387,14,0))</f>
        <v/>
      </c>
      <c r="O178" s="89" t="str">
        <f>IF(B$10="","",VLOOKUP($A178,temporal!$A$27:$W$387,15,0))</f>
        <v/>
      </c>
      <c r="P178" s="87" t="str">
        <f>IF(A178="","",VLOOKUP($A178,temporal!$A$27:$W$387,16,0))</f>
        <v/>
      </c>
      <c r="Q178" s="87" t="str">
        <f>IF(A178="","",VLOOKUP($A178,temporal!$A$27:$W$387,17,0))</f>
        <v/>
      </c>
      <c r="R178" s="87" t="str">
        <f>IF(A178="","",VLOOKUP($A178,temporal!$A$27:$W$387,18,0))</f>
        <v/>
      </c>
      <c r="S178" s="87" t="str">
        <f>IF(A178="","",VLOOKUP($A178,temporal!$A$27:$W$387,19,0))</f>
        <v/>
      </c>
      <c r="T178" s="87" t="str">
        <f>IF(A178="","",VLOOKUP($A178,temporal!$A$27:$W$387,20,0))</f>
        <v/>
      </c>
      <c r="V178" s="87" t="str">
        <f>VLOOKUP($A178,temporal!$A$27:$W$387,22,0)</f>
        <v/>
      </c>
      <c r="W178" s="87" t="str">
        <f>VLOOKUP($A178,temporal!$A$27:$W$387,23,0)</f>
        <v/>
      </c>
      <c r="Y178" s="90"/>
    </row>
    <row r="179" spans="1:25" s="88" customFormat="1" x14ac:dyDescent="0.2">
      <c r="A179" s="91" t="str">
        <f t="shared" si="2"/>
        <v/>
      </c>
      <c r="B179" s="84" t="str">
        <f>VLOOKUP($A179,temporal!$A$27:$W$387,2,0)</f>
        <v/>
      </c>
      <c r="C179" s="84" t="str">
        <f>IF(B179="","",VLOOKUP($A179,temporal!$A$27:$W$387,3,0))</f>
        <v/>
      </c>
      <c r="D179" s="85"/>
      <c r="E179" s="86" t="str">
        <f>IF(B$10="","",VLOOKUP($A179,temporal!$A$27:$W$387,5,0))</f>
        <v/>
      </c>
      <c r="F179" s="86" t="str">
        <f>IF(B$10="","",VLOOKUP($A179,temporal!$A$27:$W$387,6,0))</f>
        <v/>
      </c>
      <c r="G179" s="86" t="str">
        <f>IF(B$11="","",VLOOKUP($A179,temporal!$A$27:$W$387,7,0))</f>
        <v/>
      </c>
      <c r="H179" s="87" t="str">
        <f>IF(A179="","",VLOOKUP($A179,temporal!$A$27:$W$387,8,0))</f>
        <v/>
      </c>
      <c r="I179" s="87" t="str">
        <f>IF(A179="","",VLOOKUP($A179,temporal!$A$27:$W$387,9,0))</f>
        <v/>
      </c>
      <c r="J179" s="87" t="str">
        <f>IF(A179="","",VLOOKUP($A179,temporal!$A$27:$W$387,10,0))</f>
        <v/>
      </c>
      <c r="K179" s="87" t="str">
        <f>IF(A179="","",VLOOKUP($A179,temporal!$A$27:$W$387,11,0))</f>
        <v/>
      </c>
      <c r="L179" s="87" t="str">
        <f>IF(A179="","",VLOOKUP($A179,temporal!$A$27:$W$387,12,0))</f>
        <v/>
      </c>
      <c r="N179" s="89" t="str">
        <f>IF(B$10="","",VLOOKUP($A179,temporal!$A$27:$W$387,14,0))</f>
        <v/>
      </c>
      <c r="O179" s="89" t="str">
        <f>IF(B$10="","",VLOOKUP($A179,temporal!$A$27:$W$387,15,0))</f>
        <v/>
      </c>
      <c r="P179" s="87" t="str">
        <f>IF(A179="","",VLOOKUP($A179,temporal!$A$27:$W$387,16,0))</f>
        <v/>
      </c>
      <c r="Q179" s="87" t="str">
        <f>IF(A179="","",VLOOKUP($A179,temporal!$A$27:$W$387,17,0))</f>
        <v/>
      </c>
      <c r="R179" s="87" t="str">
        <f>IF(A179="","",VLOOKUP($A179,temporal!$A$27:$W$387,18,0))</f>
        <v/>
      </c>
      <c r="S179" s="87" t="str">
        <f>IF(A179="","",VLOOKUP($A179,temporal!$A$27:$W$387,19,0))</f>
        <v/>
      </c>
      <c r="T179" s="87" t="str">
        <f>IF(A179="","",VLOOKUP($A179,temporal!$A$27:$W$387,20,0))</f>
        <v/>
      </c>
      <c r="V179" s="87" t="str">
        <f>VLOOKUP($A179,temporal!$A$27:$W$387,22,0)</f>
        <v/>
      </c>
      <c r="W179" s="87" t="str">
        <f>VLOOKUP($A179,temporal!$A$27:$W$387,23,0)</f>
        <v/>
      </c>
      <c r="Y179" s="90"/>
    </row>
    <row r="180" spans="1:25" s="88" customFormat="1" x14ac:dyDescent="0.2">
      <c r="A180" s="91" t="str">
        <f t="shared" si="2"/>
        <v/>
      </c>
      <c r="B180" s="84" t="str">
        <f>VLOOKUP($A180,temporal!$A$27:$W$387,2,0)</f>
        <v/>
      </c>
      <c r="C180" s="84" t="str">
        <f>IF(B180="","",VLOOKUP($A180,temporal!$A$27:$W$387,3,0))</f>
        <v/>
      </c>
      <c r="D180" s="85"/>
      <c r="E180" s="86" t="str">
        <f>IF(B$10="","",VLOOKUP($A180,temporal!$A$27:$W$387,5,0))</f>
        <v/>
      </c>
      <c r="F180" s="86" t="str">
        <f>IF(B$10="","",VLOOKUP($A180,temporal!$A$27:$W$387,6,0))</f>
        <v/>
      </c>
      <c r="G180" s="86" t="str">
        <f>IF(B$11="","",VLOOKUP($A180,temporal!$A$27:$W$387,7,0))</f>
        <v/>
      </c>
      <c r="H180" s="87" t="str">
        <f>IF(A180="","",VLOOKUP($A180,temporal!$A$27:$W$387,8,0))</f>
        <v/>
      </c>
      <c r="I180" s="87" t="str">
        <f>IF(A180="","",VLOOKUP($A180,temporal!$A$27:$W$387,9,0))</f>
        <v/>
      </c>
      <c r="J180" s="87" t="str">
        <f>IF(A180="","",VLOOKUP($A180,temporal!$A$27:$W$387,10,0))</f>
        <v/>
      </c>
      <c r="K180" s="87" t="str">
        <f>IF(A180="","",VLOOKUP($A180,temporal!$A$27:$W$387,11,0))</f>
        <v/>
      </c>
      <c r="L180" s="87" t="str">
        <f>IF(A180="","",VLOOKUP($A180,temporal!$A$27:$W$387,12,0))</f>
        <v/>
      </c>
      <c r="N180" s="89" t="str">
        <f>IF(B$10="","",VLOOKUP($A180,temporal!$A$27:$W$387,14,0))</f>
        <v/>
      </c>
      <c r="O180" s="89" t="str">
        <f>IF(B$10="","",VLOOKUP($A180,temporal!$A$27:$W$387,15,0))</f>
        <v/>
      </c>
      <c r="P180" s="87" t="str">
        <f>IF(A180="","",VLOOKUP($A180,temporal!$A$27:$W$387,16,0))</f>
        <v/>
      </c>
      <c r="Q180" s="87" t="str">
        <f>IF(A180="","",VLOOKUP($A180,temporal!$A$27:$W$387,17,0))</f>
        <v/>
      </c>
      <c r="R180" s="87" t="str">
        <f>IF(A180="","",VLOOKUP($A180,temporal!$A$27:$W$387,18,0))</f>
        <v/>
      </c>
      <c r="S180" s="87" t="str">
        <f>IF(A180="","",VLOOKUP($A180,temporal!$A$27:$W$387,19,0))</f>
        <v/>
      </c>
      <c r="T180" s="87" t="str">
        <f>IF(A180="","",VLOOKUP($A180,temporal!$A$27:$W$387,20,0))</f>
        <v/>
      </c>
      <c r="V180" s="87" t="str">
        <f>VLOOKUP($A180,temporal!$A$27:$W$387,22,0)</f>
        <v/>
      </c>
      <c r="W180" s="87" t="str">
        <f>VLOOKUP($A180,temporal!$A$27:$W$387,23,0)</f>
        <v/>
      </c>
      <c r="Y180" s="90"/>
    </row>
    <row r="181" spans="1:25" s="88" customFormat="1" x14ac:dyDescent="0.2">
      <c r="A181" s="91" t="str">
        <f t="shared" si="2"/>
        <v/>
      </c>
      <c r="B181" s="84" t="str">
        <f>VLOOKUP($A181,temporal!$A$27:$W$387,2,0)</f>
        <v/>
      </c>
      <c r="C181" s="84" t="str">
        <f>IF(B181="","",VLOOKUP($A181,temporal!$A$27:$W$387,3,0))</f>
        <v/>
      </c>
      <c r="D181" s="85"/>
      <c r="E181" s="86" t="str">
        <f>IF(B$10="","",VLOOKUP($A181,temporal!$A$27:$W$387,5,0))</f>
        <v/>
      </c>
      <c r="F181" s="86" t="str">
        <f>IF(B$10="","",VLOOKUP($A181,temporal!$A$27:$W$387,6,0))</f>
        <v/>
      </c>
      <c r="G181" s="86" t="str">
        <f>IF(B$11="","",VLOOKUP($A181,temporal!$A$27:$W$387,7,0))</f>
        <v/>
      </c>
      <c r="H181" s="87" t="str">
        <f>IF(A181="","",VLOOKUP($A181,temporal!$A$27:$W$387,8,0))</f>
        <v/>
      </c>
      <c r="I181" s="87" t="str">
        <f>IF(A181="","",VLOOKUP($A181,temporal!$A$27:$W$387,9,0))</f>
        <v/>
      </c>
      <c r="J181" s="87" t="str">
        <f>IF(A181="","",VLOOKUP($A181,temporal!$A$27:$W$387,10,0))</f>
        <v/>
      </c>
      <c r="K181" s="87" t="str">
        <f>IF(A181="","",VLOOKUP($A181,temporal!$A$27:$W$387,11,0))</f>
        <v/>
      </c>
      <c r="L181" s="87" t="str">
        <f>IF(A181="","",VLOOKUP($A181,temporal!$A$27:$W$387,12,0))</f>
        <v/>
      </c>
      <c r="N181" s="89" t="str">
        <f>IF(B$10="","",VLOOKUP($A181,temporal!$A$27:$W$387,14,0))</f>
        <v/>
      </c>
      <c r="O181" s="89" t="str">
        <f>IF(B$10="","",VLOOKUP($A181,temporal!$A$27:$W$387,15,0))</f>
        <v/>
      </c>
      <c r="P181" s="87" t="str">
        <f>IF(A181="","",VLOOKUP($A181,temporal!$A$27:$W$387,16,0))</f>
        <v/>
      </c>
      <c r="Q181" s="87" t="str">
        <f>IF(A181="","",VLOOKUP($A181,temporal!$A$27:$W$387,17,0))</f>
        <v/>
      </c>
      <c r="R181" s="87" t="str">
        <f>IF(A181="","",VLOOKUP($A181,temporal!$A$27:$W$387,18,0))</f>
        <v/>
      </c>
      <c r="S181" s="87" t="str">
        <f>IF(A181="","",VLOOKUP($A181,temporal!$A$27:$W$387,19,0))</f>
        <v/>
      </c>
      <c r="T181" s="87" t="str">
        <f>IF(A181="","",VLOOKUP($A181,temporal!$A$27:$W$387,20,0))</f>
        <v/>
      </c>
      <c r="V181" s="87" t="str">
        <f>VLOOKUP($A181,temporal!$A$27:$W$387,22,0)</f>
        <v/>
      </c>
      <c r="W181" s="87" t="str">
        <f>VLOOKUP($A181,temporal!$A$27:$W$387,23,0)</f>
        <v/>
      </c>
      <c r="Y181" s="90"/>
    </row>
    <row r="182" spans="1:25" s="88" customFormat="1" x14ac:dyDescent="0.2">
      <c r="A182" s="91" t="str">
        <f t="shared" si="2"/>
        <v/>
      </c>
      <c r="B182" s="84" t="str">
        <f>VLOOKUP($A182,temporal!$A$27:$W$387,2,0)</f>
        <v/>
      </c>
      <c r="C182" s="84" t="str">
        <f>IF(B182="","",VLOOKUP($A182,temporal!$A$27:$W$387,3,0))</f>
        <v/>
      </c>
      <c r="D182" s="85"/>
      <c r="E182" s="86" t="str">
        <f>IF(B$10="","",VLOOKUP($A182,temporal!$A$27:$W$387,5,0))</f>
        <v/>
      </c>
      <c r="F182" s="86" t="str">
        <f>IF(B$10="","",VLOOKUP($A182,temporal!$A$27:$W$387,6,0))</f>
        <v/>
      </c>
      <c r="G182" s="86" t="str">
        <f>IF(B$11="","",VLOOKUP($A182,temporal!$A$27:$W$387,7,0))</f>
        <v/>
      </c>
      <c r="H182" s="87" t="str">
        <f>IF(A182="","",VLOOKUP($A182,temporal!$A$27:$W$387,8,0))</f>
        <v/>
      </c>
      <c r="I182" s="87" t="str">
        <f>IF(A182="","",VLOOKUP($A182,temporal!$A$27:$W$387,9,0))</f>
        <v/>
      </c>
      <c r="J182" s="87" t="str">
        <f>IF(A182="","",VLOOKUP($A182,temporal!$A$27:$W$387,10,0))</f>
        <v/>
      </c>
      <c r="K182" s="87" t="str">
        <f>IF(A182="","",VLOOKUP($A182,temporal!$A$27:$W$387,11,0))</f>
        <v/>
      </c>
      <c r="L182" s="87" t="str">
        <f>IF(A182="","",VLOOKUP($A182,temporal!$A$27:$W$387,12,0))</f>
        <v/>
      </c>
      <c r="N182" s="89" t="str">
        <f>IF(B$10="","",VLOOKUP($A182,temporal!$A$27:$W$387,14,0))</f>
        <v/>
      </c>
      <c r="O182" s="89" t="str">
        <f>IF(B$10="","",VLOOKUP($A182,temporal!$A$27:$W$387,15,0))</f>
        <v/>
      </c>
      <c r="P182" s="87" t="str">
        <f>IF(A182="","",VLOOKUP($A182,temporal!$A$27:$W$387,16,0))</f>
        <v/>
      </c>
      <c r="Q182" s="87" t="str">
        <f>IF(A182="","",VLOOKUP($A182,temporal!$A$27:$W$387,17,0))</f>
        <v/>
      </c>
      <c r="R182" s="87" t="str">
        <f>IF(A182="","",VLOOKUP($A182,temporal!$A$27:$W$387,18,0))</f>
        <v/>
      </c>
      <c r="S182" s="87" t="str">
        <f>IF(A182="","",VLOOKUP($A182,temporal!$A$27:$W$387,19,0))</f>
        <v/>
      </c>
      <c r="T182" s="87" t="str">
        <f>IF(A182="","",VLOOKUP($A182,temporal!$A$27:$W$387,20,0))</f>
        <v/>
      </c>
      <c r="V182" s="87" t="str">
        <f>VLOOKUP($A182,temporal!$A$27:$W$387,22,0)</f>
        <v/>
      </c>
      <c r="W182" s="87" t="str">
        <f>VLOOKUP($A182,temporal!$A$27:$W$387,23,0)</f>
        <v/>
      </c>
      <c r="Y182" s="90"/>
    </row>
    <row r="183" spans="1:25" s="88" customFormat="1" x14ac:dyDescent="0.2">
      <c r="A183" s="91" t="str">
        <f t="shared" si="2"/>
        <v/>
      </c>
      <c r="B183" s="84" t="str">
        <f>VLOOKUP($A183,temporal!$A$27:$W$387,2,0)</f>
        <v/>
      </c>
      <c r="C183" s="84" t="str">
        <f>IF(B183="","",VLOOKUP($A183,temporal!$A$27:$W$387,3,0))</f>
        <v/>
      </c>
      <c r="D183" s="85"/>
      <c r="E183" s="86" t="str">
        <f>IF(B$10="","",VLOOKUP($A183,temporal!$A$27:$W$387,5,0))</f>
        <v/>
      </c>
      <c r="F183" s="86" t="str">
        <f>IF(B$10="","",VLOOKUP($A183,temporal!$A$27:$W$387,6,0))</f>
        <v/>
      </c>
      <c r="G183" s="86" t="str">
        <f>IF(B$11="","",VLOOKUP($A183,temporal!$A$27:$W$387,7,0))</f>
        <v/>
      </c>
      <c r="H183" s="87" t="str">
        <f>IF(A183="","",VLOOKUP($A183,temporal!$A$27:$W$387,8,0))</f>
        <v/>
      </c>
      <c r="I183" s="87" t="str">
        <f>IF(A183="","",VLOOKUP($A183,temporal!$A$27:$W$387,9,0))</f>
        <v/>
      </c>
      <c r="J183" s="87" t="str">
        <f>IF(A183="","",VLOOKUP($A183,temporal!$A$27:$W$387,10,0))</f>
        <v/>
      </c>
      <c r="K183" s="87" t="str">
        <f>IF(A183="","",VLOOKUP($A183,temporal!$A$27:$W$387,11,0))</f>
        <v/>
      </c>
      <c r="L183" s="87" t="str">
        <f>IF(A183="","",VLOOKUP($A183,temporal!$A$27:$W$387,12,0))</f>
        <v/>
      </c>
      <c r="N183" s="89" t="str">
        <f>IF(B$10="","",VLOOKUP($A183,temporal!$A$27:$W$387,14,0))</f>
        <v/>
      </c>
      <c r="O183" s="89" t="str">
        <f>IF(B$10="","",VLOOKUP($A183,temporal!$A$27:$W$387,15,0))</f>
        <v/>
      </c>
      <c r="P183" s="87" t="str">
        <f>IF(A183="","",VLOOKUP($A183,temporal!$A$27:$W$387,16,0))</f>
        <v/>
      </c>
      <c r="Q183" s="87" t="str">
        <f>IF(A183="","",VLOOKUP($A183,temporal!$A$27:$W$387,17,0))</f>
        <v/>
      </c>
      <c r="R183" s="87" t="str">
        <f>IF(A183="","",VLOOKUP($A183,temporal!$A$27:$W$387,18,0))</f>
        <v/>
      </c>
      <c r="S183" s="87" t="str">
        <f>IF(A183="","",VLOOKUP($A183,temporal!$A$27:$W$387,19,0))</f>
        <v/>
      </c>
      <c r="T183" s="87" t="str">
        <f>IF(A183="","",VLOOKUP($A183,temporal!$A$27:$W$387,20,0))</f>
        <v/>
      </c>
      <c r="V183" s="87" t="str">
        <f>VLOOKUP($A183,temporal!$A$27:$W$387,22,0)</f>
        <v/>
      </c>
      <c r="W183" s="87" t="str">
        <f>VLOOKUP($A183,temporal!$A$27:$W$387,23,0)</f>
        <v/>
      </c>
      <c r="Y183" s="90"/>
    </row>
    <row r="184" spans="1:25" s="88" customFormat="1" x14ac:dyDescent="0.2">
      <c r="A184" s="91" t="str">
        <f t="shared" si="2"/>
        <v/>
      </c>
      <c r="B184" s="84" t="str">
        <f>VLOOKUP($A184,temporal!$A$27:$W$387,2,0)</f>
        <v/>
      </c>
      <c r="C184" s="84" t="str">
        <f>IF(B184="","",VLOOKUP($A184,temporal!$A$27:$W$387,3,0))</f>
        <v/>
      </c>
      <c r="D184" s="85"/>
      <c r="E184" s="86" t="str">
        <f>IF(B$10="","",VLOOKUP($A184,temporal!$A$27:$W$387,5,0))</f>
        <v/>
      </c>
      <c r="F184" s="86" t="str">
        <f>IF(B$10="","",VLOOKUP($A184,temporal!$A$27:$W$387,6,0))</f>
        <v/>
      </c>
      <c r="G184" s="86" t="str">
        <f>IF(B$11="","",VLOOKUP($A184,temporal!$A$27:$W$387,7,0))</f>
        <v/>
      </c>
      <c r="H184" s="87" t="str">
        <f>IF(A184="","",VLOOKUP($A184,temporal!$A$27:$W$387,8,0))</f>
        <v/>
      </c>
      <c r="I184" s="87" t="str">
        <f>IF(A184="","",VLOOKUP($A184,temporal!$A$27:$W$387,9,0))</f>
        <v/>
      </c>
      <c r="J184" s="87" t="str">
        <f>IF(A184="","",VLOOKUP($A184,temporal!$A$27:$W$387,10,0))</f>
        <v/>
      </c>
      <c r="K184" s="87" t="str">
        <f>IF(A184="","",VLOOKUP($A184,temporal!$A$27:$W$387,11,0))</f>
        <v/>
      </c>
      <c r="L184" s="87" t="str">
        <f>IF(A184="","",VLOOKUP($A184,temporal!$A$27:$W$387,12,0))</f>
        <v/>
      </c>
      <c r="N184" s="89" t="str">
        <f>IF(B$10="","",VLOOKUP($A184,temporal!$A$27:$W$387,14,0))</f>
        <v/>
      </c>
      <c r="O184" s="89" t="str">
        <f>IF(B$10="","",VLOOKUP($A184,temporal!$A$27:$W$387,15,0))</f>
        <v/>
      </c>
      <c r="P184" s="87" t="str">
        <f>IF(A184="","",VLOOKUP($A184,temporal!$A$27:$W$387,16,0))</f>
        <v/>
      </c>
      <c r="Q184" s="87" t="str">
        <f>IF(A184="","",VLOOKUP($A184,temporal!$A$27:$W$387,17,0))</f>
        <v/>
      </c>
      <c r="R184" s="87" t="str">
        <f>IF(A184="","",VLOOKUP($A184,temporal!$A$27:$W$387,18,0))</f>
        <v/>
      </c>
      <c r="S184" s="87" t="str">
        <f>IF(A184="","",VLOOKUP($A184,temporal!$A$27:$W$387,19,0))</f>
        <v/>
      </c>
      <c r="T184" s="87" t="str">
        <f>IF(A184="","",VLOOKUP($A184,temporal!$A$27:$W$387,20,0))</f>
        <v/>
      </c>
      <c r="V184" s="87" t="str">
        <f>VLOOKUP($A184,temporal!$A$27:$W$387,22,0)</f>
        <v/>
      </c>
      <c r="W184" s="87" t="str">
        <f>VLOOKUP($A184,temporal!$A$27:$W$387,23,0)</f>
        <v/>
      </c>
      <c r="Y184" s="90"/>
    </row>
    <row r="185" spans="1:25" s="88" customFormat="1" x14ac:dyDescent="0.2">
      <c r="A185" s="91" t="str">
        <f t="shared" si="2"/>
        <v/>
      </c>
      <c r="B185" s="84" t="str">
        <f>VLOOKUP($A185,temporal!$A$27:$W$387,2,0)</f>
        <v/>
      </c>
      <c r="C185" s="84" t="str">
        <f>IF(B185="","",VLOOKUP($A185,temporal!$A$27:$W$387,3,0))</f>
        <v/>
      </c>
      <c r="D185" s="85"/>
      <c r="E185" s="86" t="str">
        <f>IF(B$10="","",VLOOKUP($A185,temporal!$A$27:$W$387,5,0))</f>
        <v/>
      </c>
      <c r="F185" s="86" t="str">
        <f>IF(B$10="","",VLOOKUP($A185,temporal!$A$27:$W$387,6,0))</f>
        <v/>
      </c>
      <c r="G185" s="86" t="str">
        <f>IF(B$11="","",VLOOKUP($A185,temporal!$A$27:$W$387,7,0))</f>
        <v/>
      </c>
      <c r="H185" s="87" t="str">
        <f>IF(A185="","",VLOOKUP($A185,temporal!$A$27:$W$387,8,0))</f>
        <v/>
      </c>
      <c r="I185" s="87" t="str">
        <f>IF(A185="","",VLOOKUP($A185,temporal!$A$27:$W$387,9,0))</f>
        <v/>
      </c>
      <c r="J185" s="87" t="str">
        <f>IF(A185="","",VLOOKUP($A185,temporal!$A$27:$W$387,10,0))</f>
        <v/>
      </c>
      <c r="K185" s="87" t="str">
        <f>IF(A185="","",VLOOKUP($A185,temporal!$A$27:$W$387,11,0))</f>
        <v/>
      </c>
      <c r="L185" s="87" t="str">
        <f>IF(A185="","",VLOOKUP($A185,temporal!$A$27:$W$387,12,0))</f>
        <v/>
      </c>
      <c r="N185" s="89" t="str">
        <f>IF(B$10="","",VLOOKUP($A185,temporal!$A$27:$W$387,14,0))</f>
        <v/>
      </c>
      <c r="O185" s="89" t="str">
        <f>IF(B$10="","",VLOOKUP($A185,temporal!$A$27:$W$387,15,0))</f>
        <v/>
      </c>
      <c r="P185" s="87" t="str">
        <f>IF(A185="","",VLOOKUP($A185,temporal!$A$27:$W$387,16,0))</f>
        <v/>
      </c>
      <c r="Q185" s="87" t="str">
        <f>IF(A185="","",VLOOKUP($A185,temporal!$A$27:$W$387,17,0))</f>
        <v/>
      </c>
      <c r="R185" s="87" t="str">
        <f>IF(A185="","",VLOOKUP($A185,temporal!$A$27:$W$387,18,0))</f>
        <v/>
      </c>
      <c r="S185" s="87" t="str">
        <f>IF(A185="","",VLOOKUP($A185,temporal!$A$27:$W$387,19,0))</f>
        <v/>
      </c>
      <c r="T185" s="87" t="str">
        <f>IF(A185="","",VLOOKUP($A185,temporal!$A$27:$W$387,20,0))</f>
        <v/>
      </c>
      <c r="V185" s="87" t="str">
        <f>VLOOKUP($A185,temporal!$A$27:$W$387,22,0)</f>
        <v/>
      </c>
      <c r="W185" s="87" t="str">
        <f>VLOOKUP($A185,temporal!$A$27:$W$387,23,0)</f>
        <v/>
      </c>
      <c r="Y185" s="90"/>
    </row>
    <row r="186" spans="1:25" s="88" customFormat="1" x14ac:dyDescent="0.2">
      <c r="A186" s="91" t="str">
        <f t="shared" si="2"/>
        <v/>
      </c>
      <c r="B186" s="84" t="str">
        <f>VLOOKUP($A186,temporal!$A$27:$W$387,2,0)</f>
        <v/>
      </c>
      <c r="C186" s="84" t="str">
        <f>IF(B186="","",VLOOKUP($A186,temporal!$A$27:$W$387,3,0))</f>
        <v/>
      </c>
      <c r="D186" s="85"/>
      <c r="E186" s="86" t="str">
        <f>IF(B$10="","",VLOOKUP($A186,temporal!$A$27:$W$387,5,0))</f>
        <v/>
      </c>
      <c r="F186" s="86" t="str">
        <f>IF(B$10="","",VLOOKUP($A186,temporal!$A$27:$W$387,6,0))</f>
        <v/>
      </c>
      <c r="G186" s="86" t="str">
        <f>IF(B$11="","",VLOOKUP($A186,temporal!$A$27:$W$387,7,0))</f>
        <v/>
      </c>
      <c r="H186" s="87" t="str">
        <f>IF(A186="","",VLOOKUP($A186,temporal!$A$27:$W$387,8,0))</f>
        <v/>
      </c>
      <c r="I186" s="87" t="str">
        <f>IF(A186="","",VLOOKUP($A186,temporal!$A$27:$W$387,9,0))</f>
        <v/>
      </c>
      <c r="J186" s="87" t="str">
        <f>IF(A186="","",VLOOKUP($A186,temporal!$A$27:$W$387,10,0))</f>
        <v/>
      </c>
      <c r="K186" s="87" t="str">
        <f>IF(A186="","",VLOOKUP($A186,temporal!$A$27:$W$387,11,0))</f>
        <v/>
      </c>
      <c r="L186" s="87" t="str">
        <f>IF(A186="","",VLOOKUP($A186,temporal!$A$27:$W$387,12,0))</f>
        <v/>
      </c>
      <c r="N186" s="89" t="str">
        <f>IF(B$10="","",VLOOKUP($A186,temporal!$A$27:$W$387,14,0))</f>
        <v/>
      </c>
      <c r="O186" s="89" t="str">
        <f>IF(B$10="","",VLOOKUP($A186,temporal!$A$27:$W$387,15,0))</f>
        <v/>
      </c>
      <c r="P186" s="87" t="str">
        <f>IF(A186="","",VLOOKUP($A186,temporal!$A$27:$W$387,16,0))</f>
        <v/>
      </c>
      <c r="Q186" s="87" t="str">
        <f>IF(A186="","",VLOOKUP($A186,temporal!$A$27:$W$387,17,0))</f>
        <v/>
      </c>
      <c r="R186" s="87" t="str">
        <f>IF(A186="","",VLOOKUP($A186,temporal!$A$27:$W$387,18,0))</f>
        <v/>
      </c>
      <c r="S186" s="87" t="str">
        <f>IF(A186="","",VLOOKUP($A186,temporal!$A$27:$W$387,19,0))</f>
        <v/>
      </c>
      <c r="T186" s="87" t="str">
        <f>IF(A186="","",VLOOKUP($A186,temporal!$A$27:$W$387,20,0))</f>
        <v/>
      </c>
      <c r="V186" s="87" t="str">
        <f>VLOOKUP($A186,temporal!$A$27:$W$387,22,0)</f>
        <v/>
      </c>
      <c r="W186" s="87" t="str">
        <f>VLOOKUP($A186,temporal!$A$27:$W$387,23,0)</f>
        <v/>
      </c>
      <c r="Y186" s="90"/>
    </row>
    <row r="187" spans="1:25" s="88" customFormat="1" x14ac:dyDescent="0.2">
      <c r="A187" s="91" t="str">
        <f t="shared" si="2"/>
        <v/>
      </c>
      <c r="B187" s="84" t="str">
        <f>VLOOKUP($A187,temporal!$A$27:$W$387,2,0)</f>
        <v/>
      </c>
      <c r="C187" s="84" t="str">
        <f>IF(B187="","",VLOOKUP($A187,temporal!$A$27:$W$387,3,0))</f>
        <v/>
      </c>
      <c r="D187" s="85"/>
      <c r="E187" s="86" t="str">
        <f>IF(B$10="","",VLOOKUP($A187,temporal!$A$27:$W$387,5,0))</f>
        <v/>
      </c>
      <c r="F187" s="86" t="str">
        <f>IF(B$10="","",VLOOKUP($A187,temporal!$A$27:$W$387,6,0))</f>
        <v/>
      </c>
      <c r="G187" s="86" t="str">
        <f>IF(B$11="","",VLOOKUP($A187,temporal!$A$27:$W$387,7,0))</f>
        <v/>
      </c>
      <c r="H187" s="87" t="str">
        <f>IF(A187="","",VLOOKUP($A187,temporal!$A$27:$W$387,8,0))</f>
        <v/>
      </c>
      <c r="I187" s="87" t="str">
        <f>IF(A187="","",VLOOKUP($A187,temporal!$A$27:$W$387,9,0))</f>
        <v/>
      </c>
      <c r="J187" s="87" t="str">
        <f>IF(A187="","",VLOOKUP($A187,temporal!$A$27:$W$387,10,0))</f>
        <v/>
      </c>
      <c r="K187" s="87" t="str">
        <f>IF(A187="","",VLOOKUP($A187,temporal!$A$27:$W$387,11,0))</f>
        <v/>
      </c>
      <c r="L187" s="87" t="str">
        <f>IF(A187="","",VLOOKUP($A187,temporal!$A$27:$W$387,12,0))</f>
        <v/>
      </c>
      <c r="N187" s="89" t="str">
        <f>IF(B$10="","",VLOOKUP($A187,temporal!$A$27:$W$387,14,0))</f>
        <v/>
      </c>
      <c r="O187" s="89" t="str">
        <f>IF(B$10="","",VLOOKUP($A187,temporal!$A$27:$W$387,15,0))</f>
        <v/>
      </c>
      <c r="P187" s="87" t="str">
        <f>IF(A187="","",VLOOKUP($A187,temporal!$A$27:$W$387,16,0))</f>
        <v/>
      </c>
      <c r="Q187" s="87" t="str">
        <f>IF(A187="","",VLOOKUP($A187,temporal!$A$27:$W$387,17,0))</f>
        <v/>
      </c>
      <c r="R187" s="87" t="str">
        <f>IF(A187="","",VLOOKUP($A187,temporal!$A$27:$W$387,18,0))</f>
        <v/>
      </c>
      <c r="S187" s="87" t="str">
        <f>IF(A187="","",VLOOKUP($A187,temporal!$A$27:$W$387,19,0))</f>
        <v/>
      </c>
      <c r="T187" s="87" t="str">
        <f>IF(A187="","",VLOOKUP($A187,temporal!$A$27:$W$387,20,0))</f>
        <v/>
      </c>
      <c r="V187" s="87" t="str">
        <f>VLOOKUP($A187,temporal!$A$27:$W$387,22,0)</f>
        <v/>
      </c>
      <c r="W187" s="87" t="str">
        <f>VLOOKUP($A187,temporal!$A$27:$W$387,23,0)</f>
        <v/>
      </c>
    </row>
    <row r="188" spans="1:25" s="88" customFormat="1" x14ac:dyDescent="0.2">
      <c r="A188" s="91" t="str">
        <f t="shared" si="2"/>
        <v/>
      </c>
      <c r="B188" s="84" t="str">
        <f>VLOOKUP($A188,temporal!$A$27:$W$387,2,0)</f>
        <v/>
      </c>
      <c r="C188" s="84" t="str">
        <f>IF(B188="","",VLOOKUP($A188,temporal!$A$27:$W$387,3,0))</f>
        <v/>
      </c>
      <c r="D188" s="85"/>
      <c r="E188" s="86" t="str">
        <f>IF(B$10="","",VLOOKUP($A188,temporal!$A$27:$W$387,5,0))</f>
        <v/>
      </c>
      <c r="F188" s="86" t="str">
        <f>IF(B$10="","",VLOOKUP($A188,temporal!$A$27:$W$387,6,0))</f>
        <v/>
      </c>
      <c r="G188" s="86" t="str">
        <f>IF(B$11="","",VLOOKUP($A188,temporal!$A$27:$W$387,7,0))</f>
        <v/>
      </c>
      <c r="H188" s="87" t="str">
        <f>IF(A188="","",VLOOKUP($A188,temporal!$A$27:$W$387,8,0))</f>
        <v/>
      </c>
      <c r="I188" s="87" t="str">
        <f>IF(A188="","",VLOOKUP($A188,temporal!$A$27:$W$387,9,0))</f>
        <v/>
      </c>
      <c r="J188" s="87" t="str">
        <f>IF(A188="","",VLOOKUP($A188,temporal!$A$27:$W$387,10,0))</f>
        <v/>
      </c>
      <c r="K188" s="87" t="str">
        <f>IF(A188="","",VLOOKUP($A188,temporal!$A$27:$W$387,11,0))</f>
        <v/>
      </c>
      <c r="L188" s="87" t="str">
        <f>IF(A188="","",VLOOKUP($A188,temporal!$A$27:$W$387,12,0))</f>
        <v/>
      </c>
      <c r="N188" s="89" t="str">
        <f>IF(B$10="","",VLOOKUP($A188,temporal!$A$27:$W$387,14,0))</f>
        <v/>
      </c>
      <c r="O188" s="89" t="str">
        <f>IF(B$10="","",VLOOKUP($A188,temporal!$A$27:$W$387,15,0))</f>
        <v/>
      </c>
      <c r="P188" s="87" t="str">
        <f>IF(A188="","",VLOOKUP($A188,temporal!$A$27:$W$387,16,0))</f>
        <v/>
      </c>
      <c r="Q188" s="87" t="str">
        <f>IF(A188="","",VLOOKUP($A188,temporal!$A$27:$W$387,17,0))</f>
        <v/>
      </c>
      <c r="R188" s="87" t="str">
        <f>IF(A188="","",VLOOKUP($A188,temporal!$A$27:$W$387,18,0))</f>
        <v/>
      </c>
      <c r="S188" s="87" t="str">
        <f>IF(A188="","",VLOOKUP($A188,temporal!$A$27:$W$387,19,0))</f>
        <v/>
      </c>
      <c r="T188" s="87" t="str">
        <f>IF(A188="","",VLOOKUP($A188,temporal!$A$27:$W$387,20,0))</f>
        <v/>
      </c>
      <c r="V188" s="87" t="str">
        <f>VLOOKUP($A188,temporal!$A$27:$W$387,22,0)</f>
        <v/>
      </c>
      <c r="W188" s="87" t="str">
        <f>VLOOKUP($A188,temporal!$A$27:$W$387,23,0)</f>
        <v/>
      </c>
    </row>
    <row r="189" spans="1:25" s="88" customFormat="1" x14ac:dyDescent="0.2">
      <c r="A189" s="91" t="str">
        <f t="shared" si="2"/>
        <v/>
      </c>
      <c r="B189" s="84" t="str">
        <f>VLOOKUP($A189,temporal!$A$27:$W$387,2,0)</f>
        <v/>
      </c>
      <c r="C189" s="84" t="str">
        <f>IF(B189="","",VLOOKUP($A189,temporal!$A$27:$W$387,3,0))</f>
        <v/>
      </c>
      <c r="D189" s="85"/>
      <c r="E189" s="86" t="str">
        <f>IF(B$10="","",VLOOKUP($A189,temporal!$A$27:$W$387,5,0))</f>
        <v/>
      </c>
      <c r="F189" s="86" t="str">
        <f>IF(B$10="","",VLOOKUP($A189,temporal!$A$27:$W$387,6,0))</f>
        <v/>
      </c>
      <c r="G189" s="86" t="str">
        <f>IF(B$11="","",VLOOKUP($A189,temporal!$A$27:$W$387,7,0))</f>
        <v/>
      </c>
      <c r="H189" s="87" t="str">
        <f>IF(A189="","",VLOOKUP($A189,temporal!$A$27:$W$387,8,0))</f>
        <v/>
      </c>
      <c r="I189" s="87" t="str">
        <f>IF(A189="","",VLOOKUP($A189,temporal!$A$27:$W$387,9,0))</f>
        <v/>
      </c>
      <c r="J189" s="87" t="str">
        <f>IF(A189="","",VLOOKUP($A189,temporal!$A$27:$W$387,10,0))</f>
        <v/>
      </c>
      <c r="K189" s="87" t="str">
        <f>IF(A189="","",VLOOKUP($A189,temporal!$A$27:$W$387,11,0))</f>
        <v/>
      </c>
      <c r="L189" s="87" t="str">
        <f>IF(A189="","",VLOOKUP($A189,temporal!$A$27:$W$387,12,0))</f>
        <v/>
      </c>
      <c r="N189" s="89" t="str">
        <f>IF(B$10="","",VLOOKUP($A189,temporal!$A$27:$W$387,14,0))</f>
        <v/>
      </c>
      <c r="O189" s="89" t="str">
        <f>IF(B$10="","",VLOOKUP($A189,temporal!$A$27:$W$387,15,0))</f>
        <v/>
      </c>
      <c r="P189" s="87" t="str">
        <f>IF(A189="","",VLOOKUP($A189,temporal!$A$27:$W$387,16,0))</f>
        <v/>
      </c>
      <c r="Q189" s="87" t="str">
        <f>IF(A189="","",VLOOKUP($A189,temporal!$A$27:$W$387,17,0))</f>
        <v/>
      </c>
      <c r="R189" s="87" t="str">
        <f>IF(A189="","",VLOOKUP($A189,temporal!$A$27:$W$387,18,0))</f>
        <v/>
      </c>
      <c r="S189" s="87" t="str">
        <f>IF(A189="","",VLOOKUP($A189,temporal!$A$27:$W$387,19,0))</f>
        <v/>
      </c>
      <c r="T189" s="87" t="str">
        <f>IF(A189="","",VLOOKUP($A189,temporal!$A$27:$W$387,20,0))</f>
        <v/>
      </c>
      <c r="V189" s="87" t="str">
        <f>VLOOKUP($A189,temporal!$A$27:$W$387,22,0)</f>
        <v/>
      </c>
      <c r="W189" s="87" t="str">
        <f>VLOOKUP($A189,temporal!$A$27:$W$387,23,0)</f>
        <v/>
      </c>
    </row>
    <row r="190" spans="1:25" s="88" customFormat="1" x14ac:dyDescent="0.2">
      <c r="A190" s="91" t="str">
        <f t="shared" si="2"/>
        <v/>
      </c>
      <c r="B190" s="84" t="str">
        <f>VLOOKUP($A190,temporal!$A$27:$W$387,2,0)</f>
        <v/>
      </c>
      <c r="C190" s="84" t="str">
        <f>IF(B190="","",VLOOKUP($A190,temporal!$A$27:$W$387,3,0))</f>
        <v/>
      </c>
      <c r="D190" s="85"/>
      <c r="E190" s="86" t="str">
        <f>IF(B$10="","",VLOOKUP($A190,temporal!$A$27:$W$387,5,0))</f>
        <v/>
      </c>
      <c r="F190" s="86" t="str">
        <f>IF(B$10="","",VLOOKUP($A190,temporal!$A$27:$W$387,6,0))</f>
        <v/>
      </c>
      <c r="G190" s="86" t="str">
        <f>IF(B$11="","",VLOOKUP($A190,temporal!$A$27:$W$387,7,0))</f>
        <v/>
      </c>
      <c r="H190" s="87" t="str">
        <f>IF(A190="","",VLOOKUP($A190,temporal!$A$27:$W$387,8,0))</f>
        <v/>
      </c>
      <c r="I190" s="87" t="str">
        <f>IF(A190="","",VLOOKUP($A190,temporal!$A$27:$W$387,9,0))</f>
        <v/>
      </c>
      <c r="J190" s="87" t="str">
        <f>IF(A190="","",VLOOKUP($A190,temporal!$A$27:$W$387,10,0))</f>
        <v/>
      </c>
      <c r="K190" s="87" t="str">
        <f>IF(A190="","",VLOOKUP($A190,temporal!$A$27:$W$387,11,0))</f>
        <v/>
      </c>
      <c r="L190" s="87" t="str">
        <f>IF(A190="","",VLOOKUP($A190,temporal!$A$27:$W$387,12,0))</f>
        <v/>
      </c>
      <c r="N190" s="89" t="str">
        <f>IF(B$10="","",VLOOKUP($A190,temporal!$A$27:$W$387,14,0))</f>
        <v/>
      </c>
      <c r="O190" s="89" t="str">
        <f>IF(B$10="","",VLOOKUP($A190,temporal!$A$27:$W$387,15,0))</f>
        <v/>
      </c>
      <c r="P190" s="87" t="str">
        <f>IF(A190="","",VLOOKUP($A190,temporal!$A$27:$W$387,16,0))</f>
        <v/>
      </c>
      <c r="Q190" s="87" t="str">
        <f>IF(A190="","",VLOOKUP($A190,temporal!$A$27:$W$387,17,0))</f>
        <v/>
      </c>
      <c r="R190" s="87" t="str">
        <f>IF(A190="","",VLOOKUP($A190,temporal!$A$27:$W$387,18,0))</f>
        <v/>
      </c>
      <c r="S190" s="87" t="str">
        <f>IF(A190="","",VLOOKUP($A190,temporal!$A$27:$W$387,19,0))</f>
        <v/>
      </c>
      <c r="T190" s="87" t="str">
        <f>IF(A190="","",VLOOKUP($A190,temporal!$A$27:$W$387,20,0))</f>
        <v/>
      </c>
      <c r="V190" s="87" t="str">
        <f>VLOOKUP($A190,temporal!$A$27:$W$387,22,0)</f>
        <v/>
      </c>
      <c r="W190" s="87" t="str">
        <f>VLOOKUP($A190,temporal!$A$27:$W$387,23,0)</f>
        <v/>
      </c>
    </row>
    <row r="191" spans="1:25" s="88" customFormat="1" x14ac:dyDescent="0.2">
      <c r="A191" s="91" t="str">
        <f t="shared" si="2"/>
        <v/>
      </c>
      <c r="B191" s="84" t="str">
        <f>VLOOKUP($A191,temporal!$A$27:$W$387,2,0)</f>
        <v/>
      </c>
      <c r="C191" s="84" t="str">
        <f>IF(B191="","",VLOOKUP($A191,temporal!$A$27:$W$387,3,0))</f>
        <v/>
      </c>
      <c r="D191" s="85"/>
      <c r="E191" s="86" t="str">
        <f>IF(B$10="","",VLOOKUP($A191,temporal!$A$27:$W$387,5,0))</f>
        <v/>
      </c>
      <c r="F191" s="86" t="str">
        <f>IF(B$10="","",VLOOKUP($A191,temporal!$A$27:$W$387,6,0))</f>
        <v/>
      </c>
      <c r="G191" s="86" t="str">
        <f>IF(B$11="","",VLOOKUP($A191,temporal!$A$27:$W$387,7,0))</f>
        <v/>
      </c>
      <c r="H191" s="87" t="str">
        <f>IF(A191="","",VLOOKUP($A191,temporal!$A$27:$W$387,8,0))</f>
        <v/>
      </c>
      <c r="I191" s="87" t="str">
        <f>IF(A191="","",VLOOKUP($A191,temporal!$A$27:$W$387,9,0))</f>
        <v/>
      </c>
      <c r="J191" s="87" t="str">
        <f>IF(A191="","",VLOOKUP($A191,temporal!$A$27:$W$387,10,0))</f>
        <v/>
      </c>
      <c r="K191" s="87" t="str">
        <f>IF(A191="","",VLOOKUP($A191,temporal!$A$27:$W$387,11,0))</f>
        <v/>
      </c>
      <c r="L191" s="87" t="str">
        <f>IF(A191="","",VLOOKUP($A191,temporal!$A$27:$W$387,12,0))</f>
        <v/>
      </c>
      <c r="N191" s="89" t="str">
        <f>IF(B$10="","",VLOOKUP($A191,temporal!$A$27:$W$387,14,0))</f>
        <v/>
      </c>
      <c r="O191" s="89" t="str">
        <f>IF(B$10="","",VLOOKUP($A191,temporal!$A$27:$W$387,15,0))</f>
        <v/>
      </c>
      <c r="P191" s="87" t="str">
        <f>IF(A191="","",VLOOKUP($A191,temporal!$A$27:$W$387,16,0))</f>
        <v/>
      </c>
      <c r="Q191" s="87" t="str">
        <f>IF(A191="","",VLOOKUP($A191,temporal!$A$27:$W$387,17,0))</f>
        <v/>
      </c>
      <c r="R191" s="87" t="str">
        <f>IF(A191="","",VLOOKUP($A191,temporal!$A$27:$W$387,18,0))</f>
        <v/>
      </c>
      <c r="S191" s="87" t="str">
        <f>IF(A191="","",VLOOKUP($A191,temporal!$A$27:$W$387,19,0))</f>
        <v/>
      </c>
      <c r="T191" s="87" t="str">
        <f>IF(A191="","",VLOOKUP($A191,temporal!$A$27:$W$387,20,0))</f>
        <v/>
      </c>
      <c r="V191" s="87" t="str">
        <f>VLOOKUP($A191,temporal!$A$27:$W$387,22,0)</f>
        <v/>
      </c>
      <c r="W191" s="87" t="str">
        <f>VLOOKUP($A191,temporal!$A$27:$W$387,23,0)</f>
        <v/>
      </c>
    </row>
    <row r="192" spans="1:25" s="88" customFormat="1" x14ac:dyDescent="0.2">
      <c r="A192" s="91" t="str">
        <f t="shared" si="2"/>
        <v/>
      </c>
      <c r="B192" s="84" t="str">
        <f>VLOOKUP($A192,temporal!$A$27:$W$387,2,0)</f>
        <v/>
      </c>
      <c r="C192" s="84" t="str">
        <f>IF(B192="","",VLOOKUP($A192,temporal!$A$27:$W$387,3,0))</f>
        <v/>
      </c>
      <c r="D192" s="85"/>
      <c r="E192" s="86" t="str">
        <f>IF(B$10="","",VLOOKUP($A192,temporal!$A$27:$W$387,5,0))</f>
        <v/>
      </c>
      <c r="F192" s="86" t="str">
        <f>IF(B$10="","",VLOOKUP($A192,temporal!$A$27:$W$387,6,0))</f>
        <v/>
      </c>
      <c r="G192" s="86" t="str">
        <f>IF(B$11="","",VLOOKUP($A192,temporal!$A$27:$W$387,7,0))</f>
        <v/>
      </c>
      <c r="H192" s="87" t="str">
        <f>IF(A192="","",VLOOKUP($A192,temporal!$A$27:$W$387,8,0))</f>
        <v/>
      </c>
      <c r="I192" s="87" t="str">
        <f>IF(A192="","",VLOOKUP($A192,temporal!$A$27:$W$387,9,0))</f>
        <v/>
      </c>
      <c r="J192" s="87" t="str">
        <f>IF(A192="","",VLOOKUP($A192,temporal!$A$27:$W$387,10,0))</f>
        <v/>
      </c>
      <c r="K192" s="87" t="str">
        <f>IF(A192="","",VLOOKUP($A192,temporal!$A$27:$W$387,11,0))</f>
        <v/>
      </c>
      <c r="L192" s="87" t="str">
        <f>IF(A192="","",VLOOKUP($A192,temporal!$A$27:$W$387,12,0))</f>
        <v/>
      </c>
      <c r="N192" s="89" t="str">
        <f>IF(B$10="","",VLOOKUP($A192,temporal!$A$27:$W$387,14,0))</f>
        <v/>
      </c>
      <c r="O192" s="89" t="str">
        <f>IF(B$10="","",VLOOKUP($A192,temporal!$A$27:$W$387,15,0))</f>
        <v/>
      </c>
      <c r="P192" s="87" t="str">
        <f>IF(A192="","",VLOOKUP($A192,temporal!$A$27:$W$387,16,0))</f>
        <v/>
      </c>
      <c r="Q192" s="87" t="str">
        <f>IF(A192="","",VLOOKUP($A192,temporal!$A$27:$W$387,17,0))</f>
        <v/>
      </c>
      <c r="R192" s="87" t="str">
        <f>IF(A192="","",VLOOKUP($A192,temporal!$A$27:$W$387,18,0))</f>
        <v/>
      </c>
      <c r="S192" s="87" t="str">
        <f>IF(A192="","",VLOOKUP($A192,temporal!$A$27:$W$387,19,0))</f>
        <v/>
      </c>
      <c r="T192" s="87" t="str">
        <f>IF(A192="","",VLOOKUP($A192,temporal!$A$27:$W$387,20,0))</f>
        <v/>
      </c>
      <c r="V192" s="87" t="str">
        <f>VLOOKUP($A192,temporal!$A$27:$W$387,22,0)</f>
        <v/>
      </c>
      <c r="W192" s="87" t="str">
        <f>VLOOKUP($A192,temporal!$A$27:$W$387,23,0)</f>
        <v/>
      </c>
    </row>
    <row r="193" spans="1:23" s="88" customFormat="1" x14ac:dyDescent="0.2">
      <c r="A193" s="91" t="str">
        <f t="shared" si="2"/>
        <v/>
      </c>
      <c r="B193" s="84" t="str">
        <f>VLOOKUP($A193,temporal!$A$27:$W$387,2,0)</f>
        <v/>
      </c>
      <c r="C193" s="84" t="str">
        <f>IF(B193="","",VLOOKUP($A193,temporal!$A$27:$W$387,3,0))</f>
        <v/>
      </c>
      <c r="D193" s="85"/>
      <c r="E193" s="86" t="str">
        <f>IF(B$10="","",VLOOKUP($A193,temporal!$A$27:$W$387,5,0))</f>
        <v/>
      </c>
      <c r="F193" s="86" t="str">
        <f>IF(B$10="","",VLOOKUP($A193,temporal!$A$27:$W$387,6,0))</f>
        <v/>
      </c>
      <c r="G193" s="86" t="str">
        <f>IF(B$11="","",VLOOKUP($A193,temporal!$A$27:$W$387,7,0))</f>
        <v/>
      </c>
      <c r="H193" s="87" t="str">
        <f>IF(A193="","",VLOOKUP($A193,temporal!$A$27:$W$387,8,0))</f>
        <v/>
      </c>
      <c r="I193" s="87" t="str">
        <f>IF(A193="","",VLOOKUP($A193,temporal!$A$27:$W$387,9,0))</f>
        <v/>
      </c>
      <c r="J193" s="87" t="str">
        <f>IF(A193="","",VLOOKUP($A193,temporal!$A$27:$W$387,10,0))</f>
        <v/>
      </c>
      <c r="K193" s="87" t="str">
        <f>IF(A193="","",VLOOKUP($A193,temporal!$A$27:$W$387,11,0))</f>
        <v/>
      </c>
      <c r="L193" s="87" t="str">
        <f>IF(A193="","",VLOOKUP($A193,temporal!$A$27:$W$387,12,0))</f>
        <v/>
      </c>
      <c r="N193" s="89" t="str">
        <f>IF(B$10="","",VLOOKUP($A193,temporal!$A$27:$W$387,14,0))</f>
        <v/>
      </c>
      <c r="O193" s="89" t="str">
        <f>IF(B$10="","",VLOOKUP($A193,temporal!$A$27:$W$387,15,0))</f>
        <v/>
      </c>
      <c r="P193" s="87" t="str">
        <f>IF(A193="","",VLOOKUP($A193,temporal!$A$27:$W$387,16,0))</f>
        <v/>
      </c>
      <c r="Q193" s="87" t="str">
        <f>IF(A193="","",VLOOKUP($A193,temporal!$A$27:$W$387,17,0))</f>
        <v/>
      </c>
      <c r="R193" s="87" t="str">
        <f>IF(A193="","",VLOOKUP($A193,temporal!$A$27:$W$387,18,0))</f>
        <v/>
      </c>
      <c r="S193" s="87" t="str">
        <f>IF(A193="","",VLOOKUP($A193,temporal!$A$27:$W$387,19,0))</f>
        <v/>
      </c>
      <c r="T193" s="87" t="str">
        <f>IF(A193="","",VLOOKUP($A193,temporal!$A$27:$W$387,20,0))</f>
        <v/>
      </c>
      <c r="V193" s="87" t="str">
        <f>VLOOKUP($A193,temporal!$A$27:$W$387,22,0)</f>
        <v/>
      </c>
      <c r="W193" s="87" t="str">
        <f>VLOOKUP($A193,temporal!$A$27:$W$387,23,0)</f>
        <v/>
      </c>
    </row>
    <row r="194" spans="1:23" s="88" customFormat="1" x14ac:dyDescent="0.2">
      <c r="A194" s="91" t="str">
        <f t="shared" si="2"/>
        <v/>
      </c>
      <c r="B194" s="84" t="str">
        <f>VLOOKUP($A194,temporal!$A$27:$W$387,2,0)</f>
        <v/>
      </c>
      <c r="C194" s="84" t="str">
        <f>IF(B194="","",VLOOKUP($A194,temporal!$A$27:$W$387,3,0))</f>
        <v/>
      </c>
      <c r="D194" s="85"/>
      <c r="E194" s="86" t="str">
        <f>IF(B$10="","",VLOOKUP($A194,temporal!$A$27:$W$387,5,0))</f>
        <v/>
      </c>
      <c r="F194" s="86" t="str">
        <f>IF(B$10="","",VLOOKUP($A194,temporal!$A$27:$W$387,6,0))</f>
        <v/>
      </c>
      <c r="G194" s="86" t="str">
        <f>IF(B$11="","",VLOOKUP($A194,temporal!$A$27:$W$387,7,0))</f>
        <v/>
      </c>
      <c r="H194" s="87" t="str">
        <f>IF(A194="","",VLOOKUP($A194,temporal!$A$27:$W$387,8,0))</f>
        <v/>
      </c>
      <c r="I194" s="87" t="str">
        <f>IF(A194="","",VLOOKUP($A194,temporal!$A$27:$W$387,9,0))</f>
        <v/>
      </c>
      <c r="J194" s="87" t="str">
        <f>IF(A194="","",VLOOKUP($A194,temporal!$A$27:$W$387,10,0))</f>
        <v/>
      </c>
      <c r="K194" s="87" t="str">
        <f>IF(A194="","",VLOOKUP($A194,temporal!$A$27:$W$387,11,0))</f>
        <v/>
      </c>
      <c r="L194" s="87" t="str">
        <f>IF(A194="","",VLOOKUP($A194,temporal!$A$27:$W$387,12,0))</f>
        <v/>
      </c>
      <c r="N194" s="89" t="str">
        <f>IF(B$10="","",VLOOKUP($A194,temporal!$A$27:$W$387,14,0))</f>
        <v/>
      </c>
      <c r="O194" s="89" t="str">
        <f>IF(B$10="","",VLOOKUP($A194,temporal!$A$27:$W$387,15,0))</f>
        <v/>
      </c>
      <c r="P194" s="87" t="str">
        <f>IF(A194="","",VLOOKUP($A194,temporal!$A$27:$W$387,16,0))</f>
        <v/>
      </c>
      <c r="Q194" s="87" t="str">
        <f>IF(A194="","",VLOOKUP($A194,temporal!$A$27:$W$387,17,0))</f>
        <v/>
      </c>
      <c r="R194" s="87" t="str">
        <f>IF(A194="","",VLOOKUP($A194,temporal!$A$27:$W$387,18,0))</f>
        <v/>
      </c>
      <c r="S194" s="87" t="str">
        <f>IF(A194="","",VLOOKUP($A194,temporal!$A$27:$W$387,19,0))</f>
        <v/>
      </c>
      <c r="T194" s="87" t="str">
        <f>IF(A194="","",VLOOKUP($A194,temporal!$A$27:$W$387,20,0))</f>
        <v/>
      </c>
      <c r="V194" s="87" t="str">
        <f>VLOOKUP($A194,temporal!$A$27:$W$387,22,0)</f>
        <v/>
      </c>
      <c r="W194" s="87" t="str">
        <f>VLOOKUP($A194,temporal!$A$27:$W$387,23,0)</f>
        <v/>
      </c>
    </row>
    <row r="195" spans="1:23" s="88" customFormat="1" x14ac:dyDescent="0.2">
      <c r="A195" s="91" t="str">
        <f t="shared" si="2"/>
        <v/>
      </c>
      <c r="B195" s="84" t="str">
        <f>VLOOKUP($A195,temporal!$A$27:$W$387,2,0)</f>
        <v/>
      </c>
      <c r="C195" s="84" t="str">
        <f>IF(B195="","",VLOOKUP($A195,temporal!$A$27:$W$387,3,0))</f>
        <v/>
      </c>
      <c r="D195" s="85"/>
      <c r="E195" s="86" t="str">
        <f>IF(B$10="","",VLOOKUP($A195,temporal!$A$27:$W$387,5,0))</f>
        <v/>
      </c>
      <c r="F195" s="86" t="str">
        <f>IF(B$10="","",VLOOKUP($A195,temporal!$A$27:$W$387,6,0))</f>
        <v/>
      </c>
      <c r="G195" s="86" t="str">
        <f>IF(B$11="","",VLOOKUP($A195,temporal!$A$27:$W$387,7,0))</f>
        <v/>
      </c>
      <c r="H195" s="87" t="str">
        <f>IF(A195="","",VLOOKUP($A195,temporal!$A$27:$W$387,8,0))</f>
        <v/>
      </c>
      <c r="I195" s="87" t="str">
        <f>IF(A195="","",VLOOKUP($A195,temporal!$A$27:$W$387,9,0))</f>
        <v/>
      </c>
      <c r="J195" s="87" t="str">
        <f>IF(A195="","",VLOOKUP($A195,temporal!$A$27:$W$387,10,0))</f>
        <v/>
      </c>
      <c r="K195" s="87" t="str">
        <f>IF(A195="","",VLOOKUP($A195,temporal!$A$27:$W$387,11,0))</f>
        <v/>
      </c>
      <c r="L195" s="87" t="str">
        <f>IF(A195="","",VLOOKUP($A195,temporal!$A$27:$W$387,12,0))</f>
        <v/>
      </c>
      <c r="N195" s="89" t="str">
        <f>IF(B$10="","",VLOOKUP($A195,temporal!$A$27:$W$387,14,0))</f>
        <v/>
      </c>
      <c r="O195" s="89" t="str">
        <f>IF(B$10="","",VLOOKUP($A195,temporal!$A$27:$W$387,15,0))</f>
        <v/>
      </c>
      <c r="P195" s="87" t="str">
        <f>IF(A195="","",VLOOKUP($A195,temporal!$A$27:$W$387,16,0))</f>
        <v/>
      </c>
      <c r="Q195" s="87" t="str">
        <f>IF(A195="","",VLOOKUP($A195,temporal!$A$27:$W$387,17,0))</f>
        <v/>
      </c>
      <c r="R195" s="87" t="str">
        <f>IF(A195="","",VLOOKUP($A195,temporal!$A$27:$W$387,18,0))</f>
        <v/>
      </c>
      <c r="S195" s="87" t="str">
        <f>IF(A195="","",VLOOKUP($A195,temporal!$A$27:$W$387,19,0))</f>
        <v/>
      </c>
      <c r="T195" s="87" t="str">
        <f>IF(A195="","",VLOOKUP($A195,temporal!$A$27:$W$387,20,0))</f>
        <v/>
      </c>
      <c r="V195" s="87" t="str">
        <f>VLOOKUP($A195,temporal!$A$27:$W$387,22,0)</f>
        <v/>
      </c>
      <c r="W195" s="87" t="str">
        <f>VLOOKUP($A195,temporal!$A$27:$W$387,23,0)</f>
        <v/>
      </c>
    </row>
    <row r="196" spans="1:23" s="88" customFormat="1" x14ac:dyDescent="0.2">
      <c r="A196" s="91" t="str">
        <f t="shared" si="2"/>
        <v/>
      </c>
      <c r="B196" s="84" t="str">
        <f>VLOOKUP($A196,temporal!$A$27:$W$387,2,0)</f>
        <v/>
      </c>
      <c r="C196" s="84" t="str">
        <f>IF(B196="","",VLOOKUP($A196,temporal!$A$27:$W$387,3,0))</f>
        <v/>
      </c>
      <c r="D196" s="85"/>
      <c r="E196" s="86" t="str">
        <f>IF(B$10="","",VLOOKUP($A196,temporal!$A$27:$W$387,5,0))</f>
        <v/>
      </c>
      <c r="F196" s="86" t="str">
        <f>IF(B$10="","",VLOOKUP($A196,temporal!$A$27:$W$387,6,0))</f>
        <v/>
      </c>
      <c r="G196" s="86" t="str">
        <f>IF(B$11="","",VLOOKUP($A196,temporal!$A$27:$W$387,7,0))</f>
        <v/>
      </c>
      <c r="H196" s="87" t="str">
        <f>IF(A196="","",VLOOKUP($A196,temporal!$A$27:$W$387,8,0))</f>
        <v/>
      </c>
      <c r="I196" s="87" t="str">
        <f>IF(A196="","",VLOOKUP($A196,temporal!$A$27:$W$387,9,0))</f>
        <v/>
      </c>
      <c r="J196" s="87" t="str">
        <f>IF(A196="","",VLOOKUP($A196,temporal!$A$27:$W$387,10,0))</f>
        <v/>
      </c>
      <c r="K196" s="87" t="str">
        <f>IF(A196="","",VLOOKUP($A196,temporal!$A$27:$W$387,11,0))</f>
        <v/>
      </c>
      <c r="L196" s="87" t="str">
        <f>IF(A196="","",VLOOKUP($A196,temporal!$A$27:$W$387,12,0))</f>
        <v/>
      </c>
      <c r="N196" s="89" t="str">
        <f>IF(B$10="","",VLOOKUP($A196,temporal!$A$27:$W$387,14,0))</f>
        <v/>
      </c>
      <c r="O196" s="89" t="str">
        <f>IF(B$10="","",VLOOKUP($A196,temporal!$A$27:$W$387,15,0))</f>
        <v/>
      </c>
      <c r="P196" s="87" t="str">
        <f>IF(A196="","",VLOOKUP($A196,temporal!$A$27:$W$387,16,0))</f>
        <v/>
      </c>
      <c r="Q196" s="87" t="str">
        <f>IF(A196="","",VLOOKUP($A196,temporal!$A$27:$W$387,17,0))</f>
        <v/>
      </c>
      <c r="R196" s="87" t="str">
        <f>IF(A196="","",VLOOKUP($A196,temporal!$A$27:$W$387,18,0))</f>
        <v/>
      </c>
      <c r="S196" s="87" t="str">
        <f>IF(A196="","",VLOOKUP($A196,temporal!$A$27:$W$387,19,0))</f>
        <v/>
      </c>
      <c r="T196" s="87" t="str">
        <f>IF(A196="","",VLOOKUP($A196,temporal!$A$27:$W$387,20,0))</f>
        <v/>
      </c>
      <c r="V196" s="87" t="str">
        <f>VLOOKUP($A196,temporal!$A$27:$W$387,22,0)</f>
        <v/>
      </c>
      <c r="W196" s="87" t="str">
        <f>VLOOKUP($A196,temporal!$A$27:$W$387,23,0)</f>
        <v/>
      </c>
    </row>
    <row r="197" spans="1:23" s="88" customFormat="1" x14ac:dyDescent="0.2">
      <c r="A197" s="91" t="str">
        <f t="shared" si="2"/>
        <v/>
      </c>
      <c r="B197" s="84" t="str">
        <f>VLOOKUP($A197,temporal!$A$27:$W$387,2,0)</f>
        <v/>
      </c>
      <c r="C197" s="84" t="str">
        <f>IF(B197="","",VLOOKUP($A197,temporal!$A$27:$W$387,3,0))</f>
        <v/>
      </c>
      <c r="D197" s="85"/>
      <c r="E197" s="86" t="str">
        <f>IF(B$10="","",VLOOKUP($A197,temporal!$A$27:$W$387,5,0))</f>
        <v/>
      </c>
      <c r="F197" s="86" t="str">
        <f>IF(B$10="","",VLOOKUP($A197,temporal!$A$27:$W$387,6,0))</f>
        <v/>
      </c>
      <c r="G197" s="86" t="str">
        <f>IF(B$11="","",VLOOKUP($A197,temporal!$A$27:$W$387,7,0))</f>
        <v/>
      </c>
      <c r="H197" s="87" t="str">
        <f>IF(A197="","",VLOOKUP($A197,temporal!$A$27:$W$387,8,0))</f>
        <v/>
      </c>
      <c r="I197" s="87" t="str">
        <f>IF(A197="","",VLOOKUP($A197,temporal!$A$27:$W$387,9,0))</f>
        <v/>
      </c>
      <c r="J197" s="87" t="str">
        <f>IF(A197="","",VLOOKUP($A197,temporal!$A$27:$W$387,10,0))</f>
        <v/>
      </c>
      <c r="K197" s="87" t="str">
        <f>IF(A197="","",VLOOKUP($A197,temporal!$A$27:$W$387,11,0))</f>
        <v/>
      </c>
      <c r="L197" s="87" t="str">
        <f>IF(A197="","",VLOOKUP($A197,temporal!$A$27:$W$387,12,0))</f>
        <v/>
      </c>
      <c r="N197" s="89" t="str">
        <f>IF(B$10="","",VLOOKUP($A197,temporal!$A$27:$W$387,14,0))</f>
        <v/>
      </c>
      <c r="O197" s="89" t="str">
        <f>IF(B$10="","",VLOOKUP($A197,temporal!$A$27:$W$387,15,0))</f>
        <v/>
      </c>
      <c r="P197" s="87" t="str">
        <f>IF(A197="","",VLOOKUP($A197,temporal!$A$27:$W$387,16,0))</f>
        <v/>
      </c>
      <c r="Q197" s="87" t="str">
        <f>IF(A197="","",VLOOKUP($A197,temporal!$A$27:$W$387,17,0))</f>
        <v/>
      </c>
      <c r="R197" s="87" t="str">
        <f>IF(A197="","",VLOOKUP($A197,temporal!$A$27:$W$387,18,0))</f>
        <v/>
      </c>
      <c r="S197" s="87" t="str">
        <f>IF(A197="","",VLOOKUP($A197,temporal!$A$27:$W$387,19,0))</f>
        <v/>
      </c>
      <c r="T197" s="87" t="str">
        <f>IF(A197="","",VLOOKUP($A197,temporal!$A$27:$W$387,20,0))</f>
        <v/>
      </c>
      <c r="V197" s="87" t="str">
        <f>VLOOKUP($A197,temporal!$A$27:$W$387,22,0)</f>
        <v/>
      </c>
      <c r="W197" s="87" t="str">
        <f>VLOOKUP($A197,temporal!$A$27:$W$387,23,0)</f>
        <v/>
      </c>
    </row>
    <row r="198" spans="1:23" s="88" customFormat="1" x14ac:dyDescent="0.2">
      <c r="A198" s="91" t="str">
        <f t="shared" si="2"/>
        <v/>
      </c>
      <c r="B198" s="84" t="str">
        <f>VLOOKUP($A198,temporal!$A$27:$W$387,2,0)</f>
        <v/>
      </c>
      <c r="C198" s="84" t="str">
        <f>IF(B198="","",VLOOKUP($A198,temporal!$A$27:$W$387,3,0))</f>
        <v/>
      </c>
      <c r="D198" s="85"/>
      <c r="E198" s="86" t="str">
        <f>IF(B$10="","",VLOOKUP($A198,temporal!$A$27:$W$387,5,0))</f>
        <v/>
      </c>
      <c r="F198" s="86" t="str">
        <f>IF(B$10="","",VLOOKUP($A198,temporal!$A$27:$W$387,6,0))</f>
        <v/>
      </c>
      <c r="G198" s="86" t="str">
        <f>IF(B$11="","",VLOOKUP($A198,temporal!$A$27:$W$387,7,0))</f>
        <v/>
      </c>
      <c r="H198" s="87" t="str">
        <f>IF(A198="","",VLOOKUP($A198,temporal!$A$27:$W$387,8,0))</f>
        <v/>
      </c>
      <c r="I198" s="87" t="str">
        <f>IF(A198="","",VLOOKUP($A198,temporal!$A$27:$W$387,9,0))</f>
        <v/>
      </c>
      <c r="J198" s="87" t="str">
        <f>IF(A198="","",VLOOKUP($A198,temporal!$A$27:$W$387,10,0))</f>
        <v/>
      </c>
      <c r="K198" s="87" t="str">
        <f>IF(A198="","",VLOOKUP($A198,temporal!$A$27:$W$387,11,0))</f>
        <v/>
      </c>
      <c r="L198" s="87" t="str">
        <f>IF(A198="","",VLOOKUP($A198,temporal!$A$27:$W$387,12,0))</f>
        <v/>
      </c>
      <c r="N198" s="89" t="str">
        <f>IF(B$10="","",VLOOKUP($A198,temporal!$A$27:$W$387,14,0))</f>
        <v/>
      </c>
      <c r="O198" s="89" t="str">
        <f>IF(B$10="","",VLOOKUP($A198,temporal!$A$27:$W$387,15,0))</f>
        <v/>
      </c>
      <c r="P198" s="87" t="str">
        <f>IF(A198="","",VLOOKUP($A198,temporal!$A$27:$W$387,16,0))</f>
        <v/>
      </c>
      <c r="Q198" s="87" t="str">
        <f>IF(A198="","",VLOOKUP($A198,temporal!$A$27:$W$387,17,0))</f>
        <v/>
      </c>
      <c r="R198" s="87" t="str">
        <f>IF(A198="","",VLOOKUP($A198,temporal!$A$27:$W$387,18,0))</f>
        <v/>
      </c>
      <c r="S198" s="87" t="str">
        <f>IF(A198="","",VLOOKUP($A198,temporal!$A$27:$W$387,19,0))</f>
        <v/>
      </c>
      <c r="T198" s="87" t="str">
        <f>IF(A198="","",VLOOKUP($A198,temporal!$A$27:$W$387,20,0))</f>
        <v/>
      </c>
      <c r="V198" s="87" t="str">
        <f>VLOOKUP($A198,temporal!$A$27:$W$387,22,0)</f>
        <v/>
      </c>
      <c r="W198" s="87" t="str">
        <f>VLOOKUP($A198,temporal!$A$27:$W$387,23,0)</f>
        <v/>
      </c>
    </row>
    <row r="199" spans="1:23" s="88" customFormat="1" x14ac:dyDescent="0.2">
      <c r="A199" s="91" t="str">
        <f t="shared" si="2"/>
        <v/>
      </c>
      <c r="B199" s="84" t="str">
        <f>VLOOKUP($A199,temporal!$A$27:$W$387,2,0)</f>
        <v/>
      </c>
      <c r="C199" s="84" t="str">
        <f>IF(B199="","",VLOOKUP($A199,temporal!$A$27:$W$387,3,0))</f>
        <v/>
      </c>
      <c r="D199" s="85"/>
      <c r="E199" s="86" t="str">
        <f>IF(B$10="","",VLOOKUP($A199,temporal!$A$27:$W$387,5,0))</f>
        <v/>
      </c>
      <c r="F199" s="86" t="str">
        <f>IF(B$10="","",VLOOKUP($A199,temporal!$A$27:$W$387,6,0))</f>
        <v/>
      </c>
      <c r="G199" s="86" t="str">
        <f>IF(B$11="","",VLOOKUP($A199,temporal!$A$27:$W$387,7,0))</f>
        <v/>
      </c>
      <c r="H199" s="87" t="str">
        <f>IF(A199="","",VLOOKUP($A199,temporal!$A$27:$W$387,8,0))</f>
        <v/>
      </c>
      <c r="I199" s="87" t="str">
        <f>IF(A199="","",VLOOKUP($A199,temporal!$A$27:$W$387,9,0))</f>
        <v/>
      </c>
      <c r="J199" s="87" t="str">
        <f>IF(A199="","",VLOOKUP($A199,temporal!$A$27:$W$387,10,0))</f>
        <v/>
      </c>
      <c r="K199" s="87" t="str">
        <f>IF(A199="","",VLOOKUP($A199,temporal!$A$27:$W$387,11,0))</f>
        <v/>
      </c>
      <c r="L199" s="87" t="str">
        <f>IF(A199="","",VLOOKUP($A199,temporal!$A$27:$W$387,12,0))</f>
        <v/>
      </c>
      <c r="N199" s="89" t="str">
        <f>IF(B$10="","",VLOOKUP($A199,temporal!$A$27:$W$387,14,0))</f>
        <v/>
      </c>
      <c r="O199" s="89" t="str">
        <f>IF(B$10="","",VLOOKUP($A199,temporal!$A$27:$W$387,15,0))</f>
        <v/>
      </c>
      <c r="P199" s="87" t="str">
        <f>IF(A199="","",VLOOKUP($A199,temporal!$A$27:$W$387,16,0))</f>
        <v/>
      </c>
      <c r="Q199" s="87" t="str">
        <f>IF(A199="","",VLOOKUP($A199,temporal!$A$27:$W$387,17,0))</f>
        <v/>
      </c>
      <c r="R199" s="87" t="str">
        <f>IF(A199="","",VLOOKUP($A199,temporal!$A$27:$W$387,18,0))</f>
        <v/>
      </c>
      <c r="S199" s="87" t="str">
        <f>IF(A199="","",VLOOKUP($A199,temporal!$A$27:$W$387,19,0))</f>
        <v/>
      </c>
      <c r="T199" s="87" t="str">
        <f>IF(A199="","",VLOOKUP($A199,temporal!$A$27:$W$387,20,0))</f>
        <v/>
      </c>
      <c r="V199" s="87" t="str">
        <f>VLOOKUP($A199,temporal!$A$27:$W$387,22,0)</f>
        <v/>
      </c>
      <c r="W199" s="87" t="str">
        <f>VLOOKUP($A199,temporal!$A$27:$W$387,23,0)</f>
        <v/>
      </c>
    </row>
    <row r="200" spans="1:23" s="88" customFormat="1" x14ac:dyDescent="0.2">
      <c r="A200" s="91" t="str">
        <f t="shared" si="2"/>
        <v/>
      </c>
      <c r="B200" s="84" t="str">
        <f>VLOOKUP($A200,temporal!$A$27:$W$387,2,0)</f>
        <v/>
      </c>
      <c r="C200" s="84" t="str">
        <f>IF(B200="","",VLOOKUP($A200,temporal!$A$27:$W$387,3,0))</f>
        <v/>
      </c>
      <c r="D200" s="85"/>
      <c r="E200" s="86" t="str">
        <f>IF(B$10="","",VLOOKUP($A200,temporal!$A$27:$W$387,5,0))</f>
        <v/>
      </c>
      <c r="F200" s="86" t="str">
        <f>IF(B$10="","",VLOOKUP($A200,temporal!$A$27:$W$387,6,0))</f>
        <v/>
      </c>
      <c r="G200" s="86" t="str">
        <f>IF(B$11="","",VLOOKUP($A200,temporal!$A$27:$W$387,7,0))</f>
        <v/>
      </c>
      <c r="H200" s="87" t="str">
        <f>IF(A200="","",VLOOKUP($A200,temporal!$A$27:$W$387,8,0))</f>
        <v/>
      </c>
      <c r="I200" s="87" t="str">
        <f>IF(A200="","",VLOOKUP($A200,temporal!$A$27:$W$387,9,0))</f>
        <v/>
      </c>
      <c r="J200" s="87" t="str">
        <f>IF(A200="","",VLOOKUP($A200,temporal!$A$27:$W$387,10,0))</f>
        <v/>
      </c>
      <c r="K200" s="87" t="str">
        <f>IF(A200="","",VLOOKUP($A200,temporal!$A$27:$W$387,11,0))</f>
        <v/>
      </c>
      <c r="L200" s="87" t="str">
        <f>IF(A200="","",VLOOKUP($A200,temporal!$A$27:$W$387,12,0))</f>
        <v/>
      </c>
      <c r="N200" s="89" t="str">
        <f>IF(B$10="","",VLOOKUP($A200,temporal!$A$27:$W$387,14,0))</f>
        <v/>
      </c>
      <c r="O200" s="89" t="str">
        <f>IF(B$10="","",VLOOKUP($A200,temporal!$A$27:$W$387,15,0))</f>
        <v/>
      </c>
      <c r="P200" s="87" t="str">
        <f>IF(A200="","",VLOOKUP($A200,temporal!$A$27:$W$387,16,0))</f>
        <v/>
      </c>
      <c r="Q200" s="87" t="str">
        <f>IF(A200="","",VLOOKUP($A200,temporal!$A$27:$W$387,17,0))</f>
        <v/>
      </c>
      <c r="R200" s="87" t="str">
        <f>IF(A200="","",VLOOKUP($A200,temporal!$A$27:$W$387,18,0))</f>
        <v/>
      </c>
      <c r="S200" s="87" t="str">
        <f>IF(A200="","",VLOOKUP($A200,temporal!$A$27:$W$387,19,0))</f>
        <v/>
      </c>
      <c r="T200" s="87" t="str">
        <f>IF(A200="","",VLOOKUP($A200,temporal!$A$27:$W$387,20,0))</f>
        <v/>
      </c>
      <c r="V200" s="87" t="str">
        <f>VLOOKUP($A200,temporal!$A$27:$W$387,22,0)</f>
        <v/>
      </c>
      <c r="W200" s="87" t="str">
        <f>VLOOKUP($A200,temporal!$A$27:$W$387,23,0)</f>
        <v/>
      </c>
    </row>
    <row r="201" spans="1:23" s="88" customFormat="1" x14ac:dyDescent="0.2">
      <c r="A201" s="91" t="str">
        <f t="shared" si="2"/>
        <v/>
      </c>
      <c r="B201" s="84" t="str">
        <f>VLOOKUP($A201,temporal!$A$27:$W$387,2,0)</f>
        <v/>
      </c>
      <c r="C201" s="84" t="str">
        <f>IF(B201="","",VLOOKUP($A201,temporal!$A$27:$W$387,3,0))</f>
        <v/>
      </c>
      <c r="D201" s="85"/>
      <c r="E201" s="86" t="str">
        <f>IF(B$10="","",VLOOKUP($A201,temporal!$A$27:$W$387,5,0))</f>
        <v/>
      </c>
      <c r="F201" s="86" t="str">
        <f>IF(B$10="","",VLOOKUP($A201,temporal!$A$27:$W$387,6,0))</f>
        <v/>
      </c>
      <c r="G201" s="86" t="str">
        <f>IF(B$11="","",VLOOKUP($A201,temporal!$A$27:$W$387,7,0))</f>
        <v/>
      </c>
      <c r="H201" s="87" t="str">
        <f>IF(A201="","",VLOOKUP($A201,temporal!$A$27:$W$387,8,0))</f>
        <v/>
      </c>
      <c r="I201" s="87" t="str">
        <f>IF(A201="","",VLOOKUP($A201,temporal!$A$27:$W$387,9,0))</f>
        <v/>
      </c>
      <c r="J201" s="87" t="str">
        <f>IF(A201="","",VLOOKUP($A201,temporal!$A$27:$W$387,10,0))</f>
        <v/>
      </c>
      <c r="K201" s="87" t="str">
        <f>IF(A201="","",VLOOKUP($A201,temporal!$A$27:$W$387,11,0))</f>
        <v/>
      </c>
      <c r="L201" s="87" t="str">
        <f>IF(A201="","",VLOOKUP($A201,temporal!$A$27:$W$387,12,0))</f>
        <v/>
      </c>
      <c r="N201" s="89" t="str">
        <f>IF(B$10="","",VLOOKUP($A201,temporal!$A$27:$W$387,14,0))</f>
        <v/>
      </c>
      <c r="O201" s="89" t="str">
        <f>IF(B$10="","",VLOOKUP($A201,temporal!$A$27:$W$387,15,0))</f>
        <v/>
      </c>
      <c r="P201" s="87" t="str">
        <f>IF(A201="","",VLOOKUP($A201,temporal!$A$27:$W$387,16,0))</f>
        <v/>
      </c>
      <c r="Q201" s="87" t="str">
        <f>IF(A201="","",VLOOKUP($A201,temporal!$A$27:$W$387,17,0))</f>
        <v/>
      </c>
      <c r="R201" s="87" t="str">
        <f>IF(A201="","",VLOOKUP($A201,temporal!$A$27:$W$387,18,0))</f>
        <v/>
      </c>
      <c r="S201" s="87" t="str">
        <f>IF(A201="","",VLOOKUP($A201,temporal!$A$27:$W$387,19,0))</f>
        <v/>
      </c>
      <c r="T201" s="87" t="str">
        <f>IF(A201="","",VLOOKUP($A201,temporal!$A$27:$W$387,20,0))</f>
        <v/>
      </c>
      <c r="V201" s="87" t="str">
        <f>VLOOKUP($A201,temporal!$A$27:$W$387,22,0)</f>
        <v/>
      </c>
      <c r="W201" s="87" t="str">
        <f>VLOOKUP($A201,temporal!$A$27:$W$387,23,0)</f>
        <v/>
      </c>
    </row>
    <row r="202" spans="1:23" s="88" customFormat="1" x14ac:dyDescent="0.2">
      <c r="A202" s="91" t="str">
        <f t="shared" si="2"/>
        <v/>
      </c>
      <c r="B202" s="84" t="str">
        <f>VLOOKUP($A202,temporal!$A$27:$W$387,2,0)</f>
        <v/>
      </c>
      <c r="C202" s="84" t="str">
        <f>IF(B202="","",VLOOKUP($A202,temporal!$A$27:$W$387,3,0))</f>
        <v/>
      </c>
      <c r="D202" s="85"/>
      <c r="E202" s="86" t="str">
        <f>IF(B$10="","",VLOOKUP($A202,temporal!$A$27:$W$387,5,0))</f>
        <v/>
      </c>
      <c r="F202" s="86" t="str">
        <f>IF(B$10="","",VLOOKUP($A202,temporal!$A$27:$W$387,6,0))</f>
        <v/>
      </c>
      <c r="G202" s="86" t="str">
        <f>IF(B$11="","",VLOOKUP($A202,temporal!$A$27:$W$387,7,0))</f>
        <v/>
      </c>
      <c r="H202" s="87" t="str">
        <f>IF(A202="","",VLOOKUP($A202,temporal!$A$27:$W$387,8,0))</f>
        <v/>
      </c>
      <c r="I202" s="87" t="str">
        <f>IF(A202="","",VLOOKUP($A202,temporal!$A$27:$W$387,9,0))</f>
        <v/>
      </c>
      <c r="J202" s="87" t="str">
        <f>IF(A202="","",VLOOKUP($A202,temporal!$A$27:$W$387,10,0))</f>
        <v/>
      </c>
      <c r="K202" s="87" t="str">
        <f>IF(A202="","",VLOOKUP($A202,temporal!$A$27:$W$387,11,0))</f>
        <v/>
      </c>
      <c r="L202" s="87" t="str">
        <f>IF(A202="","",VLOOKUP($A202,temporal!$A$27:$W$387,12,0))</f>
        <v/>
      </c>
      <c r="N202" s="89" t="str">
        <f>IF(B$10="","",VLOOKUP($A202,temporal!$A$27:$W$387,14,0))</f>
        <v/>
      </c>
      <c r="O202" s="89" t="str">
        <f>IF(B$10="","",VLOOKUP($A202,temporal!$A$27:$W$387,15,0))</f>
        <v/>
      </c>
      <c r="P202" s="87" t="str">
        <f>IF(A202="","",VLOOKUP($A202,temporal!$A$27:$W$387,16,0))</f>
        <v/>
      </c>
      <c r="Q202" s="87" t="str">
        <f>IF(A202="","",VLOOKUP($A202,temporal!$A$27:$W$387,17,0))</f>
        <v/>
      </c>
      <c r="R202" s="87" t="str">
        <f>IF(A202="","",VLOOKUP($A202,temporal!$A$27:$W$387,18,0))</f>
        <v/>
      </c>
      <c r="S202" s="87" t="str">
        <f>IF(A202="","",VLOOKUP($A202,temporal!$A$27:$W$387,19,0))</f>
        <v/>
      </c>
      <c r="T202" s="87" t="str">
        <f>IF(A202="","",VLOOKUP($A202,temporal!$A$27:$W$387,20,0))</f>
        <v/>
      </c>
      <c r="V202" s="87" t="str">
        <f>VLOOKUP($A202,temporal!$A$27:$W$387,22,0)</f>
        <v/>
      </c>
      <c r="W202" s="87" t="str">
        <f>VLOOKUP($A202,temporal!$A$27:$W$387,23,0)</f>
        <v/>
      </c>
    </row>
    <row r="203" spans="1:23" s="88" customFormat="1" x14ac:dyDescent="0.2">
      <c r="A203" s="91" t="str">
        <f t="shared" si="2"/>
        <v/>
      </c>
      <c r="B203" s="84" t="str">
        <f>VLOOKUP($A203,temporal!$A$27:$W$387,2,0)</f>
        <v/>
      </c>
      <c r="C203" s="84" t="str">
        <f>IF(B203="","",VLOOKUP($A203,temporal!$A$27:$W$387,3,0))</f>
        <v/>
      </c>
      <c r="D203" s="85"/>
      <c r="E203" s="86" t="str">
        <f>IF(B$10="","",VLOOKUP($A203,temporal!$A$27:$W$387,5,0))</f>
        <v/>
      </c>
      <c r="F203" s="86" t="str">
        <f>IF(B$10="","",VLOOKUP($A203,temporal!$A$27:$W$387,6,0))</f>
        <v/>
      </c>
      <c r="G203" s="86" t="str">
        <f>IF(B$11="","",VLOOKUP($A203,temporal!$A$27:$W$387,7,0))</f>
        <v/>
      </c>
      <c r="H203" s="87" t="str">
        <f>IF(A203="","",VLOOKUP($A203,temporal!$A$27:$W$387,8,0))</f>
        <v/>
      </c>
      <c r="I203" s="87" t="str">
        <f>IF(A203="","",VLOOKUP($A203,temporal!$A$27:$W$387,9,0))</f>
        <v/>
      </c>
      <c r="J203" s="87" t="str">
        <f>IF(A203="","",VLOOKUP($A203,temporal!$A$27:$W$387,10,0))</f>
        <v/>
      </c>
      <c r="K203" s="87" t="str">
        <f>IF(A203="","",VLOOKUP($A203,temporal!$A$27:$W$387,11,0))</f>
        <v/>
      </c>
      <c r="L203" s="87" t="str">
        <f>IF(A203="","",VLOOKUP($A203,temporal!$A$27:$W$387,12,0))</f>
        <v/>
      </c>
      <c r="N203" s="89" t="str">
        <f>IF(B$10="","",VLOOKUP($A203,temporal!$A$27:$W$387,14,0))</f>
        <v/>
      </c>
      <c r="O203" s="89" t="str">
        <f>IF(B$10="","",VLOOKUP($A203,temporal!$A$27:$W$387,15,0))</f>
        <v/>
      </c>
      <c r="P203" s="87" t="str">
        <f>IF(A203="","",VLOOKUP($A203,temporal!$A$27:$W$387,16,0))</f>
        <v/>
      </c>
      <c r="Q203" s="87" t="str">
        <f>IF(A203="","",VLOOKUP($A203,temporal!$A$27:$W$387,17,0))</f>
        <v/>
      </c>
      <c r="R203" s="87" t="str">
        <f>IF(A203="","",VLOOKUP($A203,temporal!$A$27:$W$387,18,0))</f>
        <v/>
      </c>
      <c r="S203" s="87" t="str">
        <f>IF(A203="","",VLOOKUP($A203,temporal!$A$27:$W$387,19,0))</f>
        <v/>
      </c>
      <c r="T203" s="87" t="str">
        <f>IF(A203="","",VLOOKUP($A203,temporal!$A$27:$W$387,20,0))</f>
        <v/>
      </c>
      <c r="V203" s="87" t="str">
        <f>VLOOKUP($A203,temporal!$A$27:$W$387,22,0)</f>
        <v/>
      </c>
      <c r="W203" s="87" t="str">
        <f>VLOOKUP($A203,temporal!$A$27:$W$387,23,0)</f>
        <v/>
      </c>
    </row>
    <row r="204" spans="1:23" s="88" customFormat="1" x14ac:dyDescent="0.2">
      <c r="A204" s="91" t="str">
        <f t="shared" si="2"/>
        <v/>
      </c>
      <c r="B204" s="84" t="str">
        <f>VLOOKUP($A204,temporal!$A$27:$W$387,2,0)</f>
        <v/>
      </c>
      <c r="C204" s="84" t="str">
        <f>IF(B204="","",VLOOKUP($A204,temporal!$A$27:$W$387,3,0))</f>
        <v/>
      </c>
      <c r="D204" s="85"/>
      <c r="E204" s="86" t="str">
        <f>IF(B$10="","",VLOOKUP($A204,temporal!$A$27:$W$387,5,0))</f>
        <v/>
      </c>
      <c r="F204" s="86" t="str">
        <f>IF(B$10="","",VLOOKUP($A204,temporal!$A$27:$W$387,6,0))</f>
        <v/>
      </c>
      <c r="G204" s="86" t="str">
        <f>IF(B$11="","",VLOOKUP($A204,temporal!$A$27:$W$387,7,0))</f>
        <v/>
      </c>
      <c r="H204" s="87" t="str">
        <f>IF(A204="","",VLOOKUP($A204,temporal!$A$27:$W$387,8,0))</f>
        <v/>
      </c>
      <c r="I204" s="87" t="str">
        <f>IF(A204="","",VLOOKUP($A204,temporal!$A$27:$W$387,9,0))</f>
        <v/>
      </c>
      <c r="J204" s="87" t="str">
        <f>IF(A204="","",VLOOKUP($A204,temporal!$A$27:$W$387,10,0))</f>
        <v/>
      </c>
      <c r="K204" s="87" t="str">
        <f>IF(A204="","",VLOOKUP($A204,temporal!$A$27:$W$387,11,0))</f>
        <v/>
      </c>
      <c r="L204" s="87" t="str">
        <f>IF(A204="","",VLOOKUP($A204,temporal!$A$27:$W$387,12,0))</f>
        <v/>
      </c>
      <c r="N204" s="89" t="str">
        <f>IF(B$10="","",VLOOKUP($A204,temporal!$A$27:$W$387,14,0))</f>
        <v/>
      </c>
      <c r="O204" s="89" t="str">
        <f>IF(B$10="","",VLOOKUP($A204,temporal!$A$27:$W$387,15,0))</f>
        <v/>
      </c>
      <c r="P204" s="87" t="str">
        <f>IF(A204="","",VLOOKUP($A204,temporal!$A$27:$W$387,16,0))</f>
        <v/>
      </c>
      <c r="Q204" s="87" t="str">
        <f>IF(A204="","",VLOOKUP($A204,temporal!$A$27:$W$387,17,0))</f>
        <v/>
      </c>
      <c r="R204" s="87" t="str">
        <f>IF(A204="","",VLOOKUP($A204,temporal!$A$27:$W$387,18,0))</f>
        <v/>
      </c>
      <c r="S204" s="87" t="str">
        <f>IF(A204="","",VLOOKUP($A204,temporal!$A$27:$W$387,19,0))</f>
        <v/>
      </c>
      <c r="T204" s="87" t="str">
        <f>IF(A204="","",VLOOKUP($A204,temporal!$A$27:$W$387,20,0))</f>
        <v/>
      </c>
      <c r="V204" s="87" t="str">
        <f>VLOOKUP($A204,temporal!$A$27:$W$387,22,0)</f>
        <v/>
      </c>
      <c r="W204" s="87" t="str">
        <f>VLOOKUP($A204,temporal!$A$27:$W$387,23,0)</f>
        <v/>
      </c>
    </row>
    <row r="205" spans="1:23" s="88" customFormat="1" x14ac:dyDescent="0.2">
      <c r="A205" s="91" t="str">
        <f t="shared" si="2"/>
        <v/>
      </c>
      <c r="B205" s="84" t="str">
        <f>VLOOKUP($A205,temporal!$A$27:$W$387,2,0)</f>
        <v/>
      </c>
      <c r="C205" s="84" t="str">
        <f>IF(B205="","",VLOOKUP($A205,temporal!$A$27:$W$387,3,0))</f>
        <v/>
      </c>
      <c r="D205" s="85"/>
      <c r="E205" s="86" t="str">
        <f>IF(B$10="","",VLOOKUP($A205,temporal!$A$27:$W$387,5,0))</f>
        <v/>
      </c>
      <c r="F205" s="86" t="str">
        <f>IF(B$10="","",VLOOKUP($A205,temporal!$A$27:$W$387,6,0))</f>
        <v/>
      </c>
      <c r="G205" s="86" t="str">
        <f>IF(B$11="","",VLOOKUP($A205,temporal!$A$27:$W$387,7,0))</f>
        <v/>
      </c>
      <c r="H205" s="87" t="str">
        <f>IF(A205="","",VLOOKUP($A205,temporal!$A$27:$W$387,8,0))</f>
        <v/>
      </c>
      <c r="I205" s="87" t="str">
        <f>IF(A205="","",VLOOKUP($A205,temporal!$A$27:$W$387,9,0))</f>
        <v/>
      </c>
      <c r="J205" s="87" t="str">
        <f>IF(A205="","",VLOOKUP($A205,temporal!$A$27:$W$387,10,0))</f>
        <v/>
      </c>
      <c r="K205" s="87" t="str">
        <f>IF(A205="","",VLOOKUP($A205,temporal!$A$27:$W$387,11,0))</f>
        <v/>
      </c>
      <c r="L205" s="87" t="str">
        <f>IF(A205="","",VLOOKUP($A205,temporal!$A$27:$W$387,12,0))</f>
        <v/>
      </c>
      <c r="N205" s="89" t="str">
        <f>IF(B$10="","",VLOOKUP($A205,temporal!$A$27:$W$387,14,0))</f>
        <v/>
      </c>
      <c r="O205" s="89" t="str">
        <f>IF(B$10="","",VLOOKUP($A205,temporal!$A$27:$W$387,15,0))</f>
        <v/>
      </c>
      <c r="P205" s="87" t="str">
        <f>IF(A205="","",VLOOKUP($A205,temporal!$A$27:$W$387,16,0))</f>
        <v/>
      </c>
      <c r="Q205" s="87" t="str">
        <f>IF(A205="","",VLOOKUP($A205,temporal!$A$27:$W$387,17,0))</f>
        <v/>
      </c>
      <c r="R205" s="87" t="str">
        <f>IF(A205="","",VLOOKUP($A205,temporal!$A$27:$W$387,18,0))</f>
        <v/>
      </c>
      <c r="S205" s="87" t="str">
        <f>IF(A205="","",VLOOKUP($A205,temporal!$A$27:$W$387,19,0))</f>
        <v/>
      </c>
      <c r="T205" s="87" t="str">
        <f>IF(A205="","",VLOOKUP($A205,temporal!$A$27:$W$387,20,0))</f>
        <v/>
      </c>
      <c r="V205" s="87" t="str">
        <f>VLOOKUP($A205,temporal!$A$27:$W$387,22,0)</f>
        <v/>
      </c>
      <c r="W205" s="87" t="str">
        <f>VLOOKUP($A205,temporal!$A$27:$W$387,23,0)</f>
        <v/>
      </c>
    </row>
    <row r="206" spans="1:23" s="88" customFormat="1" x14ac:dyDescent="0.2">
      <c r="A206" s="91" t="str">
        <f t="shared" si="2"/>
        <v/>
      </c>
      <c r="B206" s="84" t="str">
        <f>VLOOKUP($A206,temporal!$A$27:$W$387,2,0)</f>
        <v/>
      </c>
      <c r="C206" s="84" t="str">
        <f>IF(B206="","",VLOOKUP($A206,temporal!$A$27:$W$387,3,0))</f>
        <v/>
      </c>
      <c r="D206" s="85"/>
      <c r="E206" s="86" t="str">
        <f>IF(B$10="","",VLOOKUP($A206,temporal!$A$27:$W$387,5,0))</f>
        <v/>
      </c>
      <c r="F206" s="86" t="str">
        <f>IF(B$10="","",VLOOKUP($A206,temporal!$A$27:$W$387,6,0))</f>
        <v/>
      </c>
      <c r="G206" s="86" t="str">
        <f>IF(B$11="","",VLOOKUP($A206,temporal!$A$27:$W$387,7,0))</f>
        <v/>
      </c>
      <c r="H206" s="87" t="str">
        <f>IF(A206="","",VLOOKUP($A206,temporal!$A$27:$W$387,8,0))</f>
        <v/>
      </c>
      <c r="I206" s="87" t="str">
        <f>IF(A206="","",VLOOKUP($A206,temporal!$A$27:$W$387,9,0))</f>
        <v/>
      </c>
      <c r="J206" s="87" t="str">
        <f>IF(A206="","",VLOOKUP($A206,temporal!$A$27:$W$387,10,0))</f>
        <v/>
      </c>
      <c r="K206" s="87" t="str">
        <f>IF(A206="","",VLOOKUP($A206,temporal!$A$27:$W$387,11,0))</f>
        <v/>
      </c>
      <c r="L206" s="87" t="str">
        <f>IF(A206="","",VLOOKUP($A206,temporal!$A$27:$W$387,12,0))</f>
        <v/>
      </c>
      <c r="N206" s="89" t="str">
        <f>IF(B$10="","",VLOOKUP($A206,temporal!$A$27:$W$387,14,0))</f>
        <v/>
      </c>
      <c r="O206" s="89" t="str">
        <f>IF(B$10="","",VLOOKUP($A206,temporal!$A$27:$W$387,15,0))</f>
        <v/>
      </c>
      <c r="P206" s="87" t="str">
        <f>IF(A206="","",VLOOKUP($A206,temporal!$A$27:$W$387,16,0))</f>
        <v/>
      </c>
      <c r="Q206" s="87" t="str">
        <f>IF(A206="","",VLOOKUP($A206,temporal!$A$27:$W$387,17,0))</f>
        <v/>
      </c>
      <c r="R206" s="87" t="str">
        <f>IF(A206="","",VLOOKUP($A206,temporal!$A$27:$W$387,18,0))</f>
        <v/>
      </c>
      <c r="S206" s="87" t="str">
        <f>IF(A206="","",VLOOKUP($A206,temporal!$A$27:$W$387,19,0))</f>
        <v/>
      </c>
      <c r="T206" s="87" t="str">
        <f>IF(A206="","",VLOOKUP($A206,temporal!$A$27:$W$387,20,0))</f>
        <v/>
      </c>
      <c r="V206" s="87" t="str">
        <f>VLOOKUP($A206,temporal!$A$27:$W$387,22,0)</f>
        <v/>
      </c>
      <c r="W206" s="87" t="str">
        <f>VLOOKUP($A206,temporal!$A$27:$W$387,23,0)</f>
        <v/>
      </c>
    </row>
    <row r="207" spans="1:23" s="88" customFormat="1" x14ac:dyDescent="0.2">
      <c r="A207" s="91" t="str">
        <f t="shared" si="2"/>
        <v/>
      </c>
      <c r="B207" s="84" t="str">
        <f>VLOOKUP($A207,temporal!$A$27:$W$387,2,0)</f>
        <v/>
      </c>
      <c r="C207" s="84" t="str">
        <f>IF(B207="","",VLOOKUP($A207,temporal!$A$27:$W$387,3,0))</f>
        <v/>
      </c>
      <c r="D207" s="85"/>
      <c r="E207" s="86" t="str">
        <f>IF(B$10="","",VLOOKUP($A207,temporal!$A$27:$W$387,5,0))</f>
        <v/>
      </c>
      <c r="F207" s="86" t="str">
        <f>IF(B$10="","",VLOOKUP($A207,temporal!$A$27:$W$387,6,0))</f>
        <v/>
      </c>
      <c r="G207" s="86" t="str">
        <f>IF(B$11="","",VLOOKUP($A207,temporal!$A$27:$W$387,7,0))</f>
        <v/>
      </c>
      <c r="H207" s="87" t="str">
        <f>IF(A207="","",VLOOKUP($A207,temporal!$A$27:$W$387,8,0))</f>
        <v/>
      </c>
      <c r="I207" s="87" t="str">
        <f>IF(A207="","",VLOOKUP($A207,temporal!$A$27:$W$387,9,0))</f>
        <v/>
      </c>
      <c r="J207" s="87" t="str">
        <f>IF(A207="","",VLOOKUP($A207,temporal!$A$27:$W$387,10,0))</f>
        <v/>
      </c>
      <c r="K207" s="87" t="str">
        <f>IF(A207="","",VLOOKUP($A207,temporal!$A$27:$W$387,11,0))</f>
        <v/>
      </c>
      <c r="L207" s="87" t="str">
        <f>IF(A207="","",VLOOKUP($A207,temporal!$A$27:$W$387,12,0))</f>
        <v/>
      </c>
      <c r="N207" s="89" t="str">
        <f>IF(B$10="","",VLOOKUP($A207,temporal!$A$27:$W$387,14,0))</f>
        <v/>
      </c>
      <c r="O207" s="89" t="str">
        <f>IF(B$10="","",VLOOKUP($A207,temporal!$A$27:$W$387,15,0))</f>
        <v/>
      </c>
      <c r="P207" s="87" t="str">
        <f>IF(A207="","",VLOOKUP($A207,temporal!$A$27:$W$387,16,0))</f>
        <v/>
      </c>
      <c r="Q207" s="87" t="str">
        <f>IF(A207="","",VLOOKUP($A207,temporal!$A$27:$W$387,17,0))</f>
        <v/>
      </c>
      <c r="R207" s="87" t="str">
        <f>IF(A207="","",VLOOKUP($A207,temporal!$A$27:$W$387,18,0))</f>
        <v/>
      </c>
      <c r="S207" s="87" t="str">
        <f>IF(A207="","",VLOOKUP($A207,temporal!$A$27:$W$387,19,0))</f>
        <v/>
      </c>
      <c r="T207" s="87" t="str">
        <f>IF(A207="","",VLOOKUP($A207,temporal!$A$27:$W$387,20,0))</f>
        <v/>
      </c>
      <c r="V207" s="87" t="str">
        <f>VLOOKUP($A207,temporal!$A$27:$W$387,22,0)</f>
        <v/>
      </c>
      <c r="W207" s="87" t="str">
        <f>VLOOKUP($A207,temporal!$A$27:$W$387,23,0)</f>
        <v/>
      </c>
    </row>
    <row r="208" spans="1:23" s="88" customFormat="1" x14ac:dyDescent="0.2">
      <c r="A208" s="91" t="str">
        <f t="shared" si="2"/>
        <v/>
      </c>
      <c r="B208" s="84" t="str">
        <f>VLOOKUP($A208,temporal!$A$27:$W$387,2,0)</f>
        <v/>
      </c>
      <c r="C208" s="84" t="str">
        <f>IF(B208="","",VLOOKUP($A208,temporal!$A$27:$W$387,3,0))</f>
        <v/>
      </c>
      <c r="D208" s="85"/>
      <c r="E208" s="86" t="str">
        <f>IF(B$10="","",VLOOKUP($A208,temporal!$A$27:$W$387,5,0))</f>
        <v/>
      </c>
      <c r="F208" s="86" t="str">
        <f>IF(B$10="","",VLOOKUP($A208,temporal!$A$27:$W$387,6,0))</f>
        <v/>
      </c>
      <c r="G208" s="86" t="str">
        <f>IF(B$11="","",VLOOKUP($A208,temporal!$A$27:$W$387,7,0))</f>
        <v/>
      </c>
      <c r="H208" s="87" t="str">
        <f>IF(A208="","",VLOOKUP($A208,temporal!$A$27:$W$387,8,0))</f>
        <v/>
      </c>
      <c r="I208" s="87" t="str">
        <f>IF(A208="","",VLOOKUP($A208,temporal!$A$27:$W$387,9,0))</f>
        <v/>
      </c>
      <c r="J208" s="87" t="str">
        <f>IF(A208="","",VLOOKUP($A208,temporal!$A$27:$W$387,10,0))</f>
        <v/>
      </c>
      <c r="K208" s="87" t="str">
        <f>IF(A208="","",VLOOKUP($A208,temporal!$A$27:$W$387,11,0))</f>
        <v/>
      </c>
      <c r="L208" s="87" t="str">
        <f>IF(A208="","",VLOOKUP($A208,temporal!$A$27:$W$387,12,0))</f>
        <v/>
      </c>
      <c r="N208" s="89" t="str">
        <f>IF(B$10="","",VLOOKUP($A208,temporal!$A$27:$W$387,14,0))</f>
        <v/>
      </c>
      <c r="O208" s="89" t="str">
        <f>IF(B$10="","",VLOOKUP($A208,temporal!$A$27:$W$387,15,0))</f>
        <v/>
      </c>
      <c r="P208" s="87" t="str">
        <f>IF(A208="","",VLOOKUP($A208,temporal!$A$27:$W$387,16,0))</f>
        <v/>
      </c>
      <c r="Q208" s="87" t="str">
        <f>IF(A208="","",VLOOKUP($A208,temporal!$A$27:$W$387,17,0))</f>
        <v/>
      </c>
      <c r="R208" s="87" t="str">
        <f>IF(A208="","",VLOOKUP($A208,temporal!$A$27:$W$387,18,0))</f>
        <v/>
      </c>
      <c r="S208" s="87" t="str">
        <f>IF(A208="","",VLOOKUP($A208,temporal!$A$27:$W$387,19,0))</f>
        <v/>
      </c>
      <c r="T208" s="87" t="str">
        <f>IF(A208="","",VLOOKUP($A208,temporal!$A$27:$W$387,20,0))</f>
        <v/>
      </c>
      <c r="V208" s="87" t="str">
        <f>VLOOKUP($A208,temporal!$A$27:$W$387,22,0)</f>
        <v/>
      </c>
      <c r="W208" s="87" t="str">
        <f>VLOOKUP($A208,temporal!$A$27:$W$387,23,0)</f>
        <v/>
      </c>
    </row>
    <row r="209" spans="1:23" s="88" customFormat="1" x14ac:dyDescent="0.2">
      <c r="A209" s="91" t="str">
        <f t="shared" si="2"/>
        <v/>
      </c>
      <c r="B209" s="84" t="str">
        <f>VLOOKUP($A209,temporal!$A$27:$W$387,2,0)</f>
        <v/>
      </c>
      <c r="C209" s="84" t="str">
        <f>IF(B209="","",VLOOKUP($A209,temporal!$A$27:$W$387,3,0))</f>
        <v/>
      </c>
      <c r="D209" s="85"/>
      <c r="E209" s="86" t="str">
        <f>IF(B$10="","",VLOOKUP($A209,temporal!$A$27:$W$387,5,0))</f>
        <v/>
      </c>
      <c r="F209" s="86" t="str">
        <f>IF(B$10="","",VLOOKUP($A209,temporal!$A$27:$W$387,6,0))</f>
        <v/>
      </c>
      <c r="G209" s="86" t="str">
        <f>IF(B$11="","",VLOOKUP($A209,temporal!$A$27:$W$387,7,0))</f>
        <v/>
      </c>
      <c r="H209" s="87" t="str">
        <f>IF(A209="","",VLOOKUP($A209,temporal!$A$27:$W$387,8,0))</f>
        <v/>
      </c>
      <c r="I209" s="87" t="str">
        <f>IF(A209="","",VLOOKUP($A209,temporal!$A$27:$W$387,9,0))</f>
        <v/>
      </c>
      <c r="J209" s="87" t="str">
        <f>IF(A209="","",VLOOKUP($A209,temporal!$A$27:$W$387,10,0))</f>
        <v/>
      </c>
      <c r="K209" s="87" t="str">
        <f>IF(A209="","",VLOOKUP($A209,temporal!$A$27:$W$387,11,0))</f>
        <v/>
      </c>
      <c r="L209" s="87" t="str">
        <f>IF(A209="","",VLOOKUP($A209,temporal!$A$27:$W$387,12,0))</f>
        <v/>
      </c>
      <c r="N209" s="89" t="str">
        <f>IF(B$10="","",VLOOKUP($A209,temporal!$A$27:$W$387,14,0))</f>
        <v/>
      </c>
      <c r="O209" s="89" t="str">
        <f>IF(B$10="","",VLOOKUP($A209,temporal!$A$27:$W$387,15,0))</f>
        <v/>
      </c>
      <c r="P209" s="87" t="str">
        <f>IF(A209="","",VLOOKUP($A209,temporal!$A$27:$W$387,16,0))</f>
        <v/>
      </c>
      <c r="Q209" s="87" t="str">
        <f>IF(A209="","",VLOOKUP($A209,temporal!$A$27:$W$387,17,0))</f>
        <v/>
      </c>
      <c r="R209" s="87" t="str">
        <f>IF(A209="","",VLOOKUP($A209,temporal!$A$27:$W$387,18,0))</f>
        <v/>
      </c>
      <c r="S209" s="87" t="str">
        <f>IF(A209="","",VLOOKUP($A209,temporal!$A$27:$W$387,19,0))</f>
        <v/>
      </c>
      <c r="T209" s="87" t="str">
        <f>IF(A209="","",VLOOKUP($A209,temporal!$A$27:$W$387,20,0))</f>
        <v/>
      </c>
      <c r="V209" s="87" t="str">
        <f>VLOOKUP($A209,temporal!$A$27:$W$387,22,0)</f>
        <v/>
      </c>
      <c r="W209" s="87" t="str">
        <f>VLOOKUP($A209,temporal!$A$27:$W$387,23,0)</f>
        <v/>
      </c>
    </row>
    <row r="210" spans="1:23" s="88" customFormat="1" x14ac:dyDescent="0.2">
      <c r="A210" s="91" t="str">
        <f t="shared" si="2"/>
        <v/>
      </c>
      <c r="B210" s="84" t="str">
        <f>VLOOKUP($A210,temporal!$A$27:$W$387,2,0)</f>
        <v/>
      </c>
      <c r="C210" s="84" t="str">
        <f>IF(B210="","",VLOOKUP($A210,temporal!$A$27:$W$387,3,0))</f>
        <v/>
      </c>
      <c r="D210" s="85"/>
      <c r="E210" s="86" t="str">
        <f>IF(B$10="","",VLOOKUP($A210,temporal!$A$27:$W$387,5,0))</f>
        <v/>
      </c>
      <c r="F210" s="86" t="str">
        <f>IF(B$10="","",VLOOKUP($A210,temporal!$A$27:$W$387,6,0))</f>
        <v/>
      </c>
      <c r="G210" s="86" t="str">
        <f>IF(B$11="","",VLOOKUP($A210,temporal!$A$27:$W$387,7,0))</f>
        <v/>
      </c>
      <c r="H210" s="87" t="str">
        <f>IF(A210="","",VLOOKUP($A210,temporal!$A$27:$W$387,8,0))</f>
        <v/>
      </c>
      <c r="I210" s="87" t="str">
        <f>IF(A210="","",VLOOKUP($A210,temporal!$A$27:$W$387,9,0))</f>
        <v/>
      </c>
      <c r="J210" s="87" t="str">
        <f>IF(A210="","",VLOOKUP($A210,temporal!$A$27:$W$387,10,0))</f>
        <v/>
      </c>
      <c r="K210" s="87" t="str">
        <f>IF(A210="","",VLOOKUP($A210,temporal!$A$27:$W$387,11,0))</f>
        <v/>
      </c>
      <c r="L210" s="87" t="str">
        <f>IF(A210="","",VLOOKUP($A210,temporal!$A$27:$W$387,12,0))</f>
        <v/>
      </c>
      <c r="N210" s="89" t="str">
        <f>IF(B$10="","",VLOOKUP($A210,temporal!$A$27:$W$387,14,0))</f>
        <v/>
      </c>
      <c r="O210" s="89" t="str">
        <f>IF(B$10="","",VLOOKUP($A210,temporal!$A$27:$W$387,15,0))</f>
        <v/>
      </c>
      <c r="P210" s="87" t="str">
        <f>IF(A210="","",VLOOKUP($A210,temporal!$A$27:$W$387,16,0))</f>
        <v/>
      </c>
      <c r="Q210" s="87" t="str">
        <f>IF(A210="","",VLOOKUP($A210,temporal!$A$27:$W$387,17,0))</f>
        <v/>
      </c>
      <c r="R210" s="87" t="str">
        <f>IF(A210="","",VLOOKUP($A210,temporal!$A$27:$W$387,18,0))</f>
        <v/>
      </c>
      <c r="S210" s="87" t="str">
        <f>IF(A210="","",VLOOKUP($A210,temporal!$A$27:$W$387,19,0))</f>
        <v/>
      </c>
      <c r="T210" s="87" t="str">
        <f>IF(A210="","",VLOOKUP($A210,temporal!$A$27:$W$387,20,0))</f>
        <v/>
      </c>
      <c r="V210" s="87" t="str">
        <f>VLOOKUP($A210,temporal!$A$27:$W$387,22,0)</f>
        <v/>
      </c>
      <c r="W210" s="87" t="str">
        <f>VLOOKUP($A210,temporal!$A$27:$W$387,23,0)</f>
        <v/>
      </c>
    </row>
    <row r="211" spans="1:23" s="88" customFormat="1" x14ac:dyDescent="0.2">
      <c r="A211" s="91" t="str">
        <f t="shared" si="2"/>
        <v/>
      </c>
      <c r="B211" s="84" t="str">
        <f>VLOOKUP($A211,temporal!$A$27:$W$387,2,0)</f>
        <v/>
      </c>
      <c r="C211" s="84" t="str">
        <f>IF(B211="","",VLOOKUP($A211,temporal!$A$27:$W$387,3,0))</f>
        <v/>
      </c>
      <c r="D211" s="85"/>
      <c r="E211" s="86" t="str">
        <f>IF(B$10="","",VLOOKUP($A211,temporal!$A$27:$W$387,5,0))</f>
        <v/>
      </c>
      <c r="F211" s="86" t="str">
        <f>IF(B$10="","",VLOOKUP($A211,temporal!$A$27:$W$387,6,0))</f>
        <v/>
      </c>
      <c r="G211" s="86" t="str">
        <f>IF(B$11="","",VLOOKUP($A211,temporal!$A$27:$W$387,7,0))</f>
        <v/>
      </c>
      <c r="H211" s="87" t="str">
        <f>IF(A211="","",VLOOKUP($A211,temporal!$A$27:$W$387,8,0))</f>
        <v/>
      </c>
      <c r="I211" s="87" t="str">
        <f>IF(A211="","",VLOOKUP($A211,temporal!$A$27:$W$387,9,0))</f>
        <v/>
      </c>
      <c r="J211" s="87" t="str">
        <f>IF(A211="","",VLOOKUP($A211,temporal!$A$27:$W$387,10,0))</f>
        <v/>
      </c>
      <c r="K211" s="87" t="str">
        <f>IF(A211="","",VLOOKUP($A211,temporal!$A$27:$W$387,11,0))</f>
        <v/>
      </c>
      <c r="L211" s="87" t="str">
        <f>IF(A211="","",VLOOKUP($A211,temporal!$A$27:$W$387,12,0))</f>
        <v/>
      </c>
      <c r="N211" s="89" t="str">
        <f>IF(B$10="","",VLOOKUP($A211,temporal!$A$27:$W$387,14,0))</f>
        <v/>
      </c>
      <c r="O211" s="89" t="str">
        <f>IF(B$10="","",VLOOKUP($A211,temporal!$A$27:$W$387,15,0))</f>
        <v/>
      </c>
      <c r="P211" s="87" t="str">
        <f>IF(A211="","",VLOOKUP($A211,temporal!$A$27:$W$387,16,0))</f>
        <v/>
      </c>
      <c r="Q211" s="87" t="str">
        <f>IF(A211="","",VLOOKUP($A211,temporal!$A$27:$W$387,17,0))</f>
        <v/>
      </c>
      <c r="R211" s="87" t="str">
        <f>IF(A211="","",VLOOKUP($A211,temporal!$A$27:$W$387,18,0))</f>
        <v/>
      </c>
      <c r="S211" s="87" t="str">
        <f>IF(A211="","",VLOOKUP($A211,temporal!$A$27:$W$387,19,0))</f>
        <v/>
      </c>
      <c r="T211" s="87" t="str">
        <f>IF(A211="","",VLOOKUP($A211,temporal!$A$27:$W$387,20,0))</f>
        <v/>
      </c>
      <c r="V211" s="87" t="str">
        <f>VLOOKUP($A211,temporal!$A$27:$W$387,22,0)</f>
        <v/>
      </c>
      <c r="W211" s="87" t="str">
        <f>VLOOKUP($A211,temporal!$A$27:$W$387,23,0)</f>
        <v/>
      </c>
    </row>
    <row r="212" spans="1:23" s="88" customFormat="1" x14ac:dyDescent="0.2">
      <c r="A212" s="91" t="str">
        <f t="shared" si="2"/>
        <v/>
      </c>
      <c r="B212" s="84" t="str">
        <f>VLOOKUP($A212,temporal!$A$27:$W$387,2,0)</f>
        <v/>
      </c>
      <c r="C212" s="84" t="str">
        <f>IF(B212="","",VLOOKUP($A212,temporal!$A$27:$W$387,3,0))</f>
        <v/>
      </c>
      <c r="D212" s="85"/>
      <c r="E212" s="86" t="str">
        <f>IF(B$10="","",VLOOKUP($A212,temporal!$A$27:$W$387,5,0))</f>
        <v/>
      </c>
      <c r="F212" s="86" t="str">
        <f>IF(B$10="","",VLOOKUP($A212,temporal!$A$27:$W$387,6,0))</f>
        <v/>
      </c>
      <c r="G212" s="86" t="str">
        <f>IF(B$11="","",VLOOKUP($A212,temporal!$A$27:$W$387,7,0))</f>
        <v/>
      </c>
      <c r="H212" s="87" t="str">
        <f>IF(A212="","",VLOOKUP($A212,temporal!$A$27:$W$387,8,0))</f>
        <v/>
      </c>
      <c r="I212" s="87" t="str">
        <f>IF(A212="","",VLOOKUP($A212,temporal!$A$27:$W$387,9,0))</f>
        <v/>
      </c>
      <c r="J212" s="87" t="str">
        <f>IF(A212="","",VLOOKUP($A212,temporal!$A$27:$W$387,10,0))</f>
        <v/>
      </c>
      <c r="K212" s="87" t="str">
        <f>IF(A212="","",VLOOKUP($A212,temporal!$A$27:$W$387,11,0))</f>
        <v/>
      </c>
      <c r="L212" s="87" t="str">
        <f>IF(A212="","",VLOOKUP($A212,temporal!$A$27:$W$387,12,0))</f>
        <v/>
      </c>
      <c r="N212" s="89" t="str">
        <f>IF(B$10="","",VLOOKUP($A212,temporal!$A$27:$W$387,14,0))</f>
        <v/>
      </c>
      <c r="O212" s="89" t="str">
        <f>IF(B$10="","",VLOOKUP($A212,temporal!$A$27:$W$387,15,0))</f>
        <v/>
      </c>
      <c r="P212" s="87" t="str">
        <f>IF(A212="","",VLOOKUP($A212,temporal!$A$27:$W$387,16,0))</f>
        <v/>
      </c>
      <c r="Q212" s="87" t="str">
        <f>IF(A212="","",VLOOKUP($A212,temporal!$A$27:$W$387,17,0))</f>
        <v/>
      </c>
      <c r="R212" s="87" t="str">
        <f>IF(A212="","",VLOOKUP($A212,temporal!$A$27:$W$387,18,0))</f>
        <v/>
      </c>
      <c r="S212" s="87" t="str">
        <f>IF(A212="","",VLOOKUP($A212,temporal!$A$27:$W$387,19,0))</f>
        <v/>
      </c>
      <c r="T212" s="87" t="str">
        <f>IF(A212="","",VLOOKUP($A212,temporal!$A$27:$W$387,20,0))</f>
        <v/>
      </c>
      <c r="V212" s="87" t="str">
        <f>VLOOKUP($A212,temporal!$A$27:$W$387,22,0)</f>
        <v/>
      </c>
      <c r="W212" s="87" t="str">
        <f>VLOOKUP($A212,temporal!$A$27:$W$387,23,0)</f>
        <v/>
      </c>
    </row>
    <row r="213" spans="1:23" s="88" customFormat="1" x14ac:dyDescent="0.2">
      <c r="A213" s="91" t="str">
        <f t="shared" si="2"/>
        <v/>
      </c>
      <c r="B213" s="84" t="str">
        <f>VLOOKUP($A213,temporal!$A$27:$W$387,2,0)</f>
        <v/>
      </c>
      <c r="C213" s="84" t="str">
        <f>IF(B213="","",VLOOKUP($A213,temporal!$A$27:$W$387,3,0))</f>
        <v/>
      </c>
      <c r="D213" s="85"/>
      <c r="E213" s="86" t="str">
        <f>IF(B$10="","",VLOOKUP($A213,temporal!$A$27:$W$387,5,0))</f>
        <v/>
      </c>
      <c r="F213" s="86" t="str">
        <f>IF(B$10="","",VLOOKUP($A213,temporal!$A$27:$W$387,6,0))</f>
        <v/>
      </c>
      <c r="G213" s="86" t="str">
        <f>IF(B$11="","",VLOOKUP($A213,temporal!$A$27:$W$387,7,0))</f>
        <v/>
      </c>
      <c r="H213" s="87" t="str">
        <f>IF(A213="","",VLOOKUP($A213,temporal!$A$27:$W$387,8,0))</f>
        <v/>
      </c>
      <c r="I213" s="87" t="str">
        <f>IF(A213="","",VLOOKUP($A213,temporal!$A$27:$W$387,9,0))</f>
        <v/>
      </c>
      <c r="J213" s="87" t="str">
        <f>IF(A213="","",VLOOKUP($A213,temporal!$A$27:$W$387,10,0))</f>
        <v/>
      </c>
      <c r="K213" s="87" t="str">
        <f>IF(A213="","",VLOOKUP($A213,temporal!$A$27:$W$387,11,0))</f>
        <v/>
      </c>
      <c r="L213" s="87" t="str">
        <f>IF(A213="","",VLOOKUP($A213,temporal!$A$27:$W$387,12,0))</f>
        <v/>
      </c>
      <c r="N213" s="89" t="str">
        <f>IF(B$10="","",VLOOKUP($A213,temporal!$A$27:$W$387,14,0))</f>
        <v/>
      </c>
      <c r="O213" s="89" t="str">
        <f>IF(B$10="","",VLOOKUP($A213,temporal!$A$27:$W$387,15,0))</f>
        <v/>
      </c>
      <c r="P213" s="87" t="str">
        <f>IF(A213="","",VLOOKUP($A213,temporal!$A$27:$W$387,16,0))</f>
        <v/>
      </c>
      <c r="Q213" s="87" t="str">
        <f>IF(A213="","",VLOOKUP($A213,temporal!$A$27:$W$387,17,0))</f>
        <v/>
      </c>
      <c r="R213" s="87" t="str">
        <f>IF(A213="","",VLOOKUP($A213,temporal!$A$27:$W$387,18,0))</f>
        <v/>
      </c>
      <c r="S213" s="87" t="str">
        <f>IF(A213="","",VLOOKUP($A213,temporal!$A$27:$W$387,19,0))</f>
        <v/>
      </c>
      <c r="T213" s="87" t="str">
        <f>IF(A213="","",VLOOKUP($A213,temporal!$A$27:$W$387,20,0))</f>
        <v/>
      </c>
      <c r="V213" s="87" t="str">
        <f>VLOOKUP($A213,temporal!$A$27:$W$387,22,0)</f>
        <v/>
      </c>
      <c r="W213" s="87" t="str">
        <f>VLOOKUP($A213,temporal!$A$27:$W$387,23,0)</f>
        <v/>
      </c>
    </row>
    <row r="214" spans="1:23" s="88" customFormat="1" x14ac:dyDescent="0.2">
      <c r="A214" s="91" t="str">
        <f t="shared" si="2"/>
        <v/>
      </c>
      <c r="B214" s="84" t="str">
        <f>VLOOKUP($A214,temporal!$A$27:$W$387,2,0)</f>
        <v/>
      </c>
      <c r="C214" s="84" t="str">
        <f>IF(B214="","",VLOOKUP($A214,temporal!$A$27:$W$387,3,0))</f>
        <v/>
      </c>
      <c r="D214" s="85"/>
      <c r="E214" s="86" t="str">
        <f>IF(B$10="","",VLOOKUP($A214,temporal!$A$27:$W$387,5,0))</f>
        <v/>
      </c>
      <c r="F214" s="86" t="str">
        <f>IF(B$10="","",VLOOKUP($A214,temporal!$A$27:$W$387,6,0))</f>
        <v/>
      </c>
      <c r="G214" s="86" t="str">
        <f>IF(B$11="","",VLOOKUP($A214,temporal!$A$27:$W$387,7,0))</f>
        <v/>
      </c>
      <c r="H214" s="87" t="str">
        <f>IF(A214="","",VLOOKUP($A214,temporal!$A$27:$W$387,8,0))</f>
        <v/>
      </c>
      <c r="I214" s="87" t="str">
        <f>IF(A214="","",VLOOKUP($A214,temporal!$A$27:$W$387,9,0))</f>
        <v/>
      </c>
      <c r="J214" s="87" t="str">
        <f>IF(A214="","",VLOOKUP($A214,temporal!$A$27:$W$387,10,0))</f>
        <v/>
      </c>
      <c r="K214" s="87" t="str">
        <f>IF(A214="","",VLOOKUP($A214,temporal!$A$27:$W$387,11,0))</f>
        <v/>
      </c>
      <c r="L214" s="87" t="str">
        <f>IF(A214="","",VLOOKUP($A214,temporal!$A$27:$W$387,12,0))</f>
        <v/>
      </c>
      <c r="N214" s="89" t="str">
        <f>IF(B$10="","",VLOOKUP($A214,temporal!$A$27:$W$387,14,0))</f>
        <v/>
      </c>
      <c r="O214" s="89" t="str">
        <f>IF(B$10="","",VLOOKUP($A214,temporal!$A$27:$W$387,15,0))</f>
        <v/>
      </c>
      <c r="P214" s="87" t="str">
        <f>IF(A214="","",VLOOKUP($A214,temporal!$A$27:$W$387,16,0))</f>
        <v/>
      </c>
      <c r="Q214" s="87" t="str">
        <f>IF(A214="","",VLOOKUP($A214,temporal!$A$27:$W$387,17,0))</f>
        <v/>
      </c>
      <c r="R214" s="87" t="str">
        <f>IF(A214="","",VLOOKUP($A214,temporal!$A$27:$W$387,18,0))</f>
        <v/>
      </c>
      <c r="S214" s="87" t="str">
        <f>IF(A214="","",VLOOKUP($A214,temporal!$A$27:$W$387,19,0))</f>
        <v/>
      </c>
      <c r="T214" s="87" t="str">
        <f>IF(A214="","",VLOOKUP($A214,temporal!$A$27:$W$387,20,0))</f>
        <v/>
      </c>
      <c r="V214" s="87" t="str">
        <f>VLOOKUP($A214,temporal!$A$27:$W$387,22,0)</f>
        <v/>
      </c>
      <c r="W214" s="87" t="str">
        <f>VLOOKUP($A214,temporal!$A$27:$W$387,23,0)</f>
        <v/>
      </c>
    </row>
    <row r="215" spans="1:23" s="88" customFormat="1" x14ac:dyDescent="0.2">
      <c r="A215" s="91" t="str">
        <f t="shared" si="2"/>
        <v/>
      </c>
      <c r="B215" s="84" t="str">
        <f>VLOOKUP($A215,temporal!$A$27:$W$387,2,0)</f>
        <v/>
      </c>
      <c r="C215" s="84" t="str">
        <f>IF(B215="","",VLOOKUP($A215,temporal!$A$27:$W$387,3,0))</f>
        <v/>
      </c>
      <c r="D215" s="85"/>
      <c r="E215" s="86" t="str">
        <f>IF(B$10="","",VLOOKUP($A215,temporal!$A$27:$W$387,5,0))</f>
        <v/>
      </c>
      <c r="F215" s="86" t="str">
        <f>IF(B$10="","",VLOOKUP($A215,temporal!$A$27:$W$387,6,0))</f>
        <v/>
      </c>
      <c r="G215" s="86" t="str">
        <f>IF(B$11="","",VLOOKUP($A215,temporal!$A$27:$W$387,7,0))</f>
        <v/>
      </c>
      <c r="H215" s="87" t="str">
        <f>IF(A215="","",VLOOKUP($A215,temporal!$A$27:$W$387,8,0))</f>
        <v/>
      </c>
      <c r="I215" s="87" t="str">
        <f>IF(A215="","",VLOOKUP($A215,temporal!$A$27:$W$387,9,0))</f>
        <v/>
      </c>
      <c r="J215" s="87" t="str">
        <f>IF(A215="","",VLOOKUP($A215,temporal!$A$27:$W$387,10,0))</f>
        <v/>
      </c>
      <c r="K215" s="87" t="str">
        <f>IF(A215="","",VLOOKUP($A215,temporal!$A$27:$W$387,11,0))</f>
        <v/>
      </c>
      <c r="L215" s="87" t="str">
        <f>IF(A215="","",VLOOKUP($A215,temporal!$A$27:$W$387,12,0))</f>
        <v/>
      </c>
      <c r="N215" s="89" t="str">
        <f>IF(B$10="","",VLOOKUP($A215,temporal!$A$27:$W$387,14,0))</f>
        <v/>
      </c>
      <c r="O215" s="89" t="str">
        <f>IF(B$10="","",VLOOKUP($A215,temporal!$A$27:$W$387,15,0))</f>
        <v/>
      </c>
      <c r="P215" s="87" t="str">
        <f>IF(A215="","",VLOOKUP($A215,temporal!$A$27:$W$387,16,0))</f>
        <v/>
      </c>
      <c r="Q215" s="87" t="str">
        <f>IF(A215="","",VLOOKUP($A215,temporal!$A$27:$W$387,17,0))</f>
        <v/>
      </c>
      <c r="R215" s="87" t="str">
        <f>IF(A215="","",VLOOKUP($A215,temporal!$A$27:$W$387,18,0))</f>
        <v/>
      </c>
      <c r="S215" s="87" t="str">
        <f>IF(A215="","",VLOOKUP($A215,temporal!$A$27:$W$387,19,0))</f>
        <v/>
      </c>
      <c r="T215" s="87" t="str">
        <f>IF(A215="","",VLOOKUP($A215,temporal!$A$27:$W$387,20,0))</f>
        <v/>
      </c>
      <c r="V215" s="87" t="str">
        <f>VLOOKUP($A215,temporal!$A$27:$W$387,22,0)</f>
        <v/>
      </c>
      <c r="W215" s="87" t="str">
        <f>VLOOKUP($A215,temporal!$A$27:$W$387,23,0)</f>
        <v/>
      </c>
    </row>
    <row r="216" spans="1:23" s="88" customFormat="1" x14ac:dyDescent="0.2">
      <c r="A216" s="91" t="str">
        <f t="shared" si="2"/>
        <v/>
      </c>
      <c r="B216" s="84" t="str">
        <f>VLOOKUP($A216,temporal!$A$27:$W$387,2,0)</f>
        <v/>
      </c>
      <c r="C216" s="84" t="str">
        <f>IF(B216="","",VLOOKUP($A216,temporal!$A$27:$W$387,3,0))</f>
        <v/>
      </c>
      <c r="D216" s="85"/>
      <c r="E216" s="86" t="str">
        <f>IF(B$10="","",VLOOKUP($A216,temporal!$A$27:$W$387,5,0))</f>
        <v/>
      </c>
      <c r="F216" s="86" t="str">
        <f>IF(B$10="","",VLOOKUP($A216,temporal!$A$27:$W$387,6,0))</f>
        <v/>
      </c>
      <c r="G216" s="86" t="str">
        <f>IF(B$11="","",VLOOKUP($A216,temporal!$A$27:$W$387,7,0))</f>
        <v/>
      </c>
      <c r="H216" s="87" t="str">
        <f>IF(A216="","",VLOOKUP($A216,temporal!$A$27:$W$387,8,0))</f>
        <v/>
      </c>
      <c r="I216" s="87" t="str">
        <f>IF(A216="","",VLOOKUP($A216,temporal!$A$27:$W$387,9,0))</f>
        <v/>
      </c>
      <c r="J216" s="87" t="str">
        <f>IF(A216="","",VLOOKUP($A216,temporal!$A$27:$W$387,10,0))</f>
        <v/>
      </c>
      <c r="K216" s="87" t="str">
        <f>IF(A216="","",VLOOKUP($A216,temporal!$A$27:$W$387,11,0))</f>
        <v/>
      </c>
      <c r="L216" s="87" t="str">
        <f>IF(A216="","",VLOOKUP($A216,temporal!$A$27:$W$387,12,0))</f>
        <v/>
      </c>
      <c r="N216" s="89" t="str">
        <f>IF(B$10="","",VLOOKUP($A216,temporal!$A$27:$W$387,14,0))</f>
        <v/>
      </c>
      <c r="O216" s="89" t="str">
        <f>IF(B$10="","",VLOOKUP($A216,temporal!$A$27:$W$387,15,0))</f>
        <v/>
      </c>
      <c r="P216" s="87" t="str">
        <f>IF(A216="","",VLOOKUP($A216,temporal!$A$27:$W$387,16,0))</f>
        <v/>
      </c>
      <c r="Q216" s="87" t="str">
        <f>IF(A216="","",VLOOKUP($A216,temporal!$A$27:$W$387,17,0))</f>
        <v/>
      </c>
      <c r="R216" s="87" t="str">
        <f>IF(A216="","",VLOOKUP($A216,temporal!$A$27:$W$387,18,0))</f>
        <v/>
      </c>
      <c r="S216" s="87" t="str">
        <f>IF(A216="","",VLOOKUP($A216,temporal!$A$27:$W$387,19,0))</f>
        <v/>
      </c>
      <c r="T216" s="87" t="str">
        <f>IF(A216="","",VLOOKUP($A216,temporal!$A$27:$W$387,20,0))</f>
        <v/>
      </c>
      <c r="V216" s="87" t="str">
        <f>VLOOKUP($A216,temporal!$A$27:$W$387,22,0)</f>
        <v/>
      </c>
      <c r="W216" s="87" t="str">
        <f>VLOOKUP($A216,temporal!$A$27:$W$387,23,0)</f>
        <v/>
      </c>
    </row>
    <row r="217" spans="1:23" s="88" customFormat="1" x14ac:dyDescent="0.2">
      <c r="A217" s="91" t="str">
        <f t="shared" si="2"/>
        <v/>
      </c>
      <c r="B217" s="84" t="str">
        <f>VLOOKUP($A217,temporal!$A$27:$W$387,2,0)</f>
        <v/>
      </c>
      <c r="C217" s="84" t="str">
        <f>IF(B217="","",VLOOKUP($A217,temporal!$A$27:$W$387,3,0))</f>
        <v/>
      </c>
      <c r="D217" s="85"/>
      <c r="E217" s="86" t="str">
        <f>IF(B$10="","",VLOOKUP($A217,temporal!$A$27:$W$387,5,0))</f>
        <v/>
      </c>
      <c r="F217" s="86" t="str">
        <f>IF(B$10="","",VLOOKUP($A217,temporal!$A$27:$W$387,6,0))</f>
        <v/>
      </c>
      <c r="G217" s="86" t="str">
        <f>IF(B$11="","",VLOOKUP($A217,temporal!$A$27:$W$387,7,0))</f>
        <v/>
      </c>
      <c r="H217" s="87" t="str">
        <f>IF(A217="","",VLOOKUP($A217,temporal!$A$27:$W$387,8,0))</f>
        <v/>
      </c>
      <c r="I217" s="87" t="str">
        <f>IF(A217="","",VLOOKUP($A217,temporal!$A$27:$W$387,9,0))</f>
        <v/>
      </c>
      <c r="J217" s="87" t="str">
        <f>IF(A217="","",VLOOKUP($A217,temporal!$A$27:$W$387,10,0))</f>
        <v/>
      </c>
      <c r="K217" s="87" t="str">
        <f>IF(A217="","",VLOOKUP($A217,temporal!$A$27:$W$387,11,0))</f>
        <v/>
      </c>
      <c r="L217" s="87" t="str">
        <f>IF(A217="","",VLOOKUP($A217,temporal!$A$27:$W$387,12,0))</f>
        <v/>
      </c>
      <c r="N217" s="89" t="str">
        <f>IF(B$10="","",VLOOKUP($A217,temporal!$A$27:$W$387,14,0))</f>
        <v/>
      </c>
      <c r="O217" s="89" t="str">
        <f>IF(B$10="","",VLOOKUP($A217,temporal!$A$27:$W$387,15,0))</f>
        <v/>
      </c>
      <c r="P217" s="87" t="str">
        <f>IF(A217="","",VLOOKUP($A217,temporal!$A$27:$W$387,16,0))</f>
        <v/>
      </c>
      <c r="Q217" s="87" t="str">
        <f>IF(A217="","",VLOOKUP($A217,temporal!$A$27:$W$387,17,0))</f>
        <v/>
      </c>
      <c r="R217" s="87" t="str">
        <f>IF(A217="","",VLOOKUP($A217,temporal!$A$27:$W$387,18,0))</f>
        <v/>
      </c>
      <c r="S217" s="87" t="str">
        <f>IF(A217="","",VLOOKUP($A217,temporal!$A$27:$W$387,19,0))</f>
        <v/>
      </c>
      <c r="T217" s="87" t="str">
        <f>IF(A217="","",VLOOKUP($A217,temporal!$A$27:$W$387,20,0))</f>
        <v/>
      </c>
      <c r="V217" s="87" t="str">
        <f>VLOOKUP($A217,temporal!$A$27:$W$387,22,0)</f>
        <v/>
      </c>
      <c r="W217" s="87" t="str">
        <f>VLOOKUP($A217,temporal!$A$27:$W$387,23,0)</f>
        <v/>
      </c>
    </row>
    <row r="218" spans="1:23" s="88" customFormat="1" x14ac:dyDescent="0.2">
      <c r="A218" s="91" t="str">
        <f t="shared" si="2"/>
        <v/>
      </c>
      <c r="B218" s="84" t="str">
        <f>VLOOKUP($A218,temporal!$A$27:$W$387,2,0)</f>
        <v/>
      </c>
      <c r="C218" s="84" t="str">
        <f>IF(B218="","",VLOOKUP($A218,temporal!$A$27:$W$387,3,0))</f>
        <v/>
      </c>
      <c r="D218" s="85"/>
      <c r="E218" s="86" t="str">
        <f>IF(B$10="","",VLOOKUP($A218,temporal!$A$27:$W$387,5,0))</f>
        <v/>
      </c>
      <c r="F218" s="86" t="str">
        <f>IF(B$10="","",VLOOKUP($A218,temporal!$A$27:$W$387,6,0))</f>
        <v/>
      </c>
      <c r="G218" s="86" t="str">
        <f>IF(B$11="","",VLOOKUP($A218,temporal!$A$27:$W$387,7,0))</f>
        <v/>
      </c>
      <c r="H218" s="87" t="str">
        <f>IF(A218="","",VLOOKUP($A218,temporal!$A$27:$W$387,8,0))</f>
        <v/>
      </c>
      <c r="I218" s="87" t="str">
        <f>IF(A218="","",VLOOKUP($A218,temporal!$A$27:$W$387,9,0))</f>
        <v/>
      </c>
      <c r="J218" s="87" t="str">
        <f>IF(A218="","",VLOOKUP($A218,temporal!$A$27:$W$387,10,0))</f>
        <v/>
      </c>
      <c r="K218" s="87" t="str">
        <f>IF(A218="","",VLOOKUP($A218,temporal!$A$27:$W$387,11,0))</f>
        <v/>
      </c>
      <c r="L218" s="87" t="str">
        <f>IF(A218="","",VLOOKUP($A218,temporal!$A$27:$W$387,12,0))</f>
        <v/>
      </c>
      <c r="N218" s="89" t="str">
        <f>IF(B$10="","",VLOOKUP($A218,temporal!$A$27:$W$387,14,0))</f>
        <v/>
      </c>
      <c r="O218" s="89" t="str">
        <f>IF(B$10="","",VLOOKUP($A218,temporal!$A$27:$W$387,15,0))</f>
        <v/>
      </c>
      <c r="P218" s="87" t="str">
        <f>IF(A218="","",VLOOKUP($A218,temporal!$A$27:$W$387,16,0))</f>
        <v/>
      </c>
      <c r="Q218" s="87" t="str">
        <f>IF(A218="","",VLOOKUP($A218,temporal!$A$27:$W$387,17,0))</f>
        <v/>
      </c>
      <c r="R218" s="87" t="str">
        <f>IF(A218="","",VLOOKUP($A218,temporal!$A$27:$W$387,18,0))</f>
        <v/>
      </c>
      <c r="S218" s="87" t="str">
        <f>IF(A218="","",VLOOKUP($A218,temporal!$A$27:$W$387,19,0))</f>
        <v/>
      </c>
      <c r="T218" s="87" t="str">
        <f>IF(A218="","",VLOOKUP($A218,temporal!$A$27:$W$387,20,0))</f>
        <v/>
      </c>
      <c r="V218" s="87" t="str">
        <f>VLOOKUP($A218,temporal!$A$27:$W$387,22,0)</f>
        <v/>
      </c>
      <c r="W218" s="87" t="str">
        <f>VLOOKUP($A218,temporal!$A$27:$W$387,23,0)</f>
        <v/>
      </c>
    </row>
    <row r="219" spans="1:23" s="88" customFormat="1" x14ac:dyDescent="0.2">
      <c r="A219" s="91" t="str">
        <f t="shared" si="2"/>
        <v/>
      </c>
      <c r="B219" s="84" t="str">
        <f>VLOOKUP($A219,temporal!$A$27:$W$387,2,0)</f>
        <v/>
      </c>
      <c r="C219" s="84" t="str">
        <f>IF(B219="","",VLOOKUP($A219,temporal!$A$27:$W$387,3,0))</f>
        <v/>
      </c>
      <c r="D219" s="85"/>
      <c r="E219" s="86" t="str">
        <f>IF(B$10="","",VLOOKUP($A219,temporal!$A$27:$W$387,5,0))</f>
        <v/>
      </c>
      <c r="F219" s="86" t="str">
        <f>IF(B$10="","",VLOOKUP($A219,temporal!$A$27:$W$387,6,0))</f>
        <v/>
      </c>
      <c r="G219" s="86" t="str">
        <f>IF(B$11="","",VLOOKUP($A219,temporal!$A$27:$W$387,7,0))</f>
        <v/>
      </c>
      <c r="H219" s="87" t="str">
        <f>IF(A219="","",VLOOKUP($A219,temporal!$A$27:$W$387,8,0))</f>
        <v/>
      </c>
      <c r="I219" s="87" t="str">
        <f>IF(A219="","",VLOOKUP($A219,temporal!$A$27:$W$387,9,0))</f>
        <v/>
      </c>
      <c r="J219" s="87" t="str">
        <f>IF(A219="","",VLOOKUP($A219,temporal!$A$27:$W$387,10,0))</f>
        <v/>
      </c>
      <c r="K219" s="87" t="str">
        <f>IF(A219="","",VLOOKUP($A219,temporal!$A$27:$W$387,11,0))</f>
        <v/>
      </c>
      <c r="L219" s="87" t="str">
        <f>IF(A219="","",VLOOKUP($A219,temporal!$A$27:$W$387,12,0))</f>
        <v/>
      </c>
      <c r="N219" s="89" t="str">
        <f>IF(B$10="","",VLOOKUP($A219,temporal!$A$27:$W$387,14,0))</f>
        <v/>
      </c>
      <c r="O219" s="89" t="str">
        <f>IF(B$10="","",VLOOKUP($A219,temporal!$A$27:$W$387,15,0))</f>
        <v/>
      </c>
      <c r="P219" s="87" t="str">
        <f>IF(A219="","",VLOOKUP($A219,temporal!$A$27:$W$387,16,0))</f>
        <v/>
      </c>
      <c r="Q219" s="87" t="str">
        <f>IF(A219="","",VLOOKUP($A219,temporal!$A$27:$W$387,17,0))</f>
        <v/>
      </c>
      <c r="R219" s="87" t="str">
        <f>IF(A219="","",VLOOKUP($A219,temporal!$A$27:$W$387,18,0))</f>
        <v/>
      </c>
      <c r="S219" s="87" t="str">
        <f>IF(A219="","",VLOOKUP($A219,temporal!$A$27:$W$387,19,0))</f>
        <v/>
      </c>
      <c r="T219" s="87" t="str">
        <f>IF(A219="","",VLOOKUP($A219,temporal!$A$27:$W$387,20,0))</f>
        <v/>
      </c>
      <c r="V219" s="87" t="str">
        <f>VLOOKUP($A219,temporal!$A$27:$W$387,22,0)</f>
        <v/>
      </c>
      <c r="W219" s="87" t="str">
        <f>VLOOKUP($A219,temporal!$A$27:$W$387,23,0)</f>
        <v/>
      </c>
    </row>
    <row r="220" spans="1:23" s="88" customFormat="1" x14ac:dyDescent="0.2">
      <c r="A220" s="91" t="str">
        <f t="shared" si="2"/>
        <v/>
      </c>
      <c r="B220" s="84" t="str">
        <f>VLOOKUP($A220,temporal!$A$27:$W$387,2,0)</f>
        <v/>
      </c>
      <c r="C220" s="84" t="str">
        <f>IF(B220="","",VLOOKUP($A220,temporal!$A$27:$W$387,3,0))</f>
        <v/>
      </c>
      <c r="D220" s="85"/>
      <c r="E220" s="86" t="str">
        <f>IF(B$10="","",VLOOKUP($A220,temporal!$A$27:$W$387,5,0))</f>
        <v/>
      </c>
      <c r="F220" s="86" t="str">
        <f>IF(B$10="","",VLOOKUP($A220,temporal!$A$27:$W$387,6,0))</f>
        <v/>
      </c>
      <c r="G220" s="86" t="str">
        <f>IF(B$11="","",VLOOKUP($A220,temporal!$A$27:$W$387,7,0))</f>
        <v/>
      </c>
      <c r="H220" s="87" t="str">
        <f>IF(A220="","",VLOOKUP($A220,temporal!$A$27:$W$387,8,0))</f>
        <v/>
      </c>
      <c r="I220" s="87" t="str">
        <f>IF(A220="","",VLOOKUP($A220,temporal!$A$27:$W$387,9,0))</f>
        <v/>
      </c>
      <c r="J220" s="87" t="str">
        <f>IF(A220="","",VLOOKUP($A220,temporal!$A$27:$W$387,10,0))</f>
        <v/>
      </c>
      <c r="K220" s="87" t="str">
        <f>IF(A220="","",VLOOKUP($A220,temporal!$A$27:$W$387,11,0))</f>
        <v/>
      </c>
      <c r="L220" s="87" t="str">
        <f>IF(A220="","",VLOOKUP($A220,temporal!$A$27:$W$387,12,0))</f>
        <v/>
      </c>
      <c r="N220" s="89" t="str">
        <f>IF(B$10="","",VLOOKUP($A220,temporal!$A$27:$W$387,14,0))</f>
        <v/>
      </c>
      <c r="O220" s="89" t="str">
        <f>IF(B$10="","",VLOOKUP($A220,temporal!$A$27:$W$387,15,0))</f>
        <v/>
      </c>
      <c r="P220" s="87" t="str">
        <f>IF(A220="","",VLOOKUP($A220,temporal!$A$27:$W$387,16,0))</f>
        <v/>
      </c>
      <c r="Q220" s="87" t="str">
        <f>IF(A220="","",VLOOKUP($A220,temporal!$A$27:$W$387,17,0))</f>
        <v/>
      </c>
      <c r="R220" s="87" t="str">
        <f>IF(A220="","",VLOOKUP($A220,temporal!$A$27:$W$387,18,0))</f>
        <v/>
      </c>
      <c r="S220" s="87" t="str">
        <f>IF(A220="","",VLOOKUP($A220,temporal!$A$27:$W$387,19,0))</f>
        <v/>
      </c>
      <c r="T220" s="87" t="str">
        <f>IF(A220="","",VLOOKUP($A220,temporal!$A$27:$W$387,20,0))</f>
        <v/>
      </c>
      <c r="V220" s="87" t="str">
        <f>VLOOKUP($A220,temporal!$A$27:$W$387,22,0)</f>
        <v/>
      </c>
      <c r="W220" s="87" t="str">
        <f>VLOOKUP($A220,temporal!$A$27:$W$387,23,0)</f>
        <v/>
      </c>
    </row>
    <row r="221" spans="1:23" s="88" customFormat="1" x14ac:dyDescent="0.2">
      <c r="A221" s="91" t="str">
        <f t="shared" ref="A221:A284" si="3">IF(A220&lt;B$4,EDATE(A220,1),"")</f>
        <v/>
      </c>
      <c r="B221" s="84" t="str">
        <f>VLOOKUP($A221,temporal!$A$27:$W$387,2,0)</f>
        <v/>
      </c>
      <c r="C221" s="84" t="str">
        <f>IF(B221="","",VLOOKUP($A221,temporal!$A$27:$W$387,3,0))</f>
        <v/>
      </c>
      <c r="D221" s="85"/>
      <c r="E221" s="86" t="str">
        <f>IF(B$10="","",VLOOKUP($A221,temporal!$A$27:$W$387,5,0))</f>
        <v/>
      </c>
      <c r="F221" s="86" t="str">
        <f>IF(B$10="","",VLOOKUP($A221,temporal!$A$27:$W$387,6,0))</f>
        <v/>
      </c>
      <c r="G221" s="86" t="str">
        <f>IF(B$11="","",VLOOKUP($A221,temporal!$A$27:$W$387,7,0))</f>
        <v/>
      </c>
      <c r="H221" s="87" t="str">
        <f>IF(A221="","",VLOOKUP($A221,temporal!$A$27:$W$387,8,0))</f>
        <v/>
      </c>
      <c r="I221" s="87" t="str">
        <f>IF(A221="","",VLOOKUP($A221,temporal!$A$27:$W$387,9,0))</f>
        <v/>
      </c>
      <c r="J221" s="87" t="str">
        <f>IF(A221="","",VLOOKUP($A221,temporal!$A$27:$W$387,10,0))</f>
        <v/>
      </c>
      <c r="K221" s="87" t="str">
        <f>IF(A221="","",VLOOKUP($A221,temporal!$A$27:$W$387,11,0))</f>
        <v/>
      </c>
      <c r="L221" s="87" t="str">
        <f>IF(A221="","",VLOOKUP($A221,temporal!$A$27:$W$387,12,0))</f>
        <v/>
      </c>
      <c r="N221" s="89" t="str">
        <f>IF(B$10="","",VLOOKUP($A221,temporal!$A$27:$W$387,14,0))</f>
        <v/>
      </c>
      <c r="O221" s="89" t="str">
        <f>IF(B$10="","",VLOOKUP($A221,temporal!$A$27:$W$387,15,0))</f>
        <v/>
      </c>
      <c r="P221" s="87" t="str">
        <f>IF(A221="","",VLOOKUP($A221,temporal!$A$27:$W$387,16,0))</f>
        <v/>
      </c>
      <c r="Q221" s="87" t="str">
        <f>IF(A221="","",VLOOKUP($A221,temporal!$A$27:$W$387,17,0))</f>
        <v/>
      </c>
      <c r="R221" s="87" t="str">
        <f>IF(A221="","",VLOOKUP($A221,temporal!$A$27:$W$387,18,0))</f>
        <v/>
      </c>
      <c r="S221" s="87" t="str">
        <f>IF(A221="","",VLOOKUP($A221,temporal!$A$27:$W$387,19,0))</f>
        <v/>
      </c>
      <c r="T221" s="87" t="str">
        <f>IF(A221="","",VLOOKUP($A221,temporal!$A$27:$W$387,20,0))</f>
        <v/>
      </c>
      <c r="V221" s="87" t="str">
        <f>VLOOKUP($A221,temporal!$A$27:$W$387,22,0)</f>
        <v/>
      </c>
      <c r="W221" s="87" t="str">
        <f>VLOOKUP($A221,temporal!$A$27:$W$387,23,0)</f>
        <v/>
      </c>
    </row>
    <row r="222" spans="1:23" s="88" customFormat="1" x14ac:dyDescent="0.2">
      <c r="A222" s="91" t="str">
        <f t="shared" si="3"/>
        <v/>
      </c>
      <c r="B222" s="84" t="str">
        <f>VLOOKUP($A222,temporal!$A$27:$W$387,2,0)</f>
        <v/>
      </c>
      <c r="C222" s="84" t="str">
        <f>IF(B222="","",VLOOKUP($A222,temporal!$A$27:$W$387,3,0))</f>
        <v/>
      </c>
      <c r="D222" s="85"/>
      <c r="E222" s="86" t="str">
        <f>IF(B$10="","",VLOOKUP($A222,temporal!$A$27:$W$387,5,0))</f>
        <v/>
      </c>
      <c r="F222" s="86" t="str">
        <f>IF(B$10="","",VLOOKUP($A222,temporal!$A$27:$W$387,6,0))</f>
        <v/>
      </c>
      <c r="G222" s="86" t="str">
        <f>IF(B$11="","",VLOOKUP($A222,temporal!$A$27:$W$387,7,0))</f>
        <v/>
      </c>
      <c r="H222" s="87" t="str">
        <f>IF(A222="","",VLOOKUP($A222,temporal!$A$27:$W$387,8,0))</f>
        <v/>
      </c>
      <c r="I222" s="87" t="str">
        <f>IF(A222="","",VLOOKUP($A222,temporal!$A$27:$W$387,9,0))</f>
        <v/>
      </c>
      <c r="J222" s="87" t="str">
        <f>IF(A222="","",VLOOKUP($A222,temporal!$A$27:$W$387,10,0))</f>
        <v/>
      </c>
      <c r="K222" s="87" t="str">
        <f>IF(A222="","",VLOOKUP($A222,temporal!$A$27:$W$387,11,0))</f>
        <v/>
      </c>
      <c r="L222" s="87" t="str">
        <f>IF(A222="","",VLOOKUP($A222,temporal!$A$27:$W$387,12,0))</f>
        <v/>
      </c>
      <c r="N222" s="89" t="str">
        <f>IF(B$10="","",VLOOKUP($A222,temporal!$A$27:$W$387,14,0))</f>
        <v/>
      </c>
      <c r="O222" s="89" t="str">
        <f>IF(B$10="","",VLOOKUP($A222,temporal!$A$27:$W$387,15,0))</f>
        <v/>
      </c>
      <c r="P222" s="87" t="str">
        <f>IF(A222="","",VLOOKUP($A222,temporal!$A$27:$W$387,16,0))</f>
        <v/>
      </c>
      <c r="Q222" s="87" t="str">
        <f>IF(A222="","",VLOOKUP($A222,temporal!$A$27:$W$387,17,0))</f>
        <v/>
      </c>
      <c r="R222" s="87" t="str">
        <f>IF(A222="","",VLOOKUP($A222,temporal!$A$27:$W$387,18,0))</f>
        <v/>
      </c>
      <c r="S222" s="87" t="str">
        <f>IF(A222="","",VLOOKUP($A222,temporal!$A$27:$W$387,19,0))</f>
        <v/>
      </c>
      <c r="T222" s="87" t="str">
        <f>IF(A222="","",VLOOKUP($A222,temporal!$A$27:$W$387,20,0))</f>
        <v/>
      </c>
      <c r="V222" s="87" t="str">
        <f>VLOOKUP($A222,temporal!$A$27:$W$387,22,0)</f>
        <v/>
      </c>
      <c r="W222" s="87" t="str">
        <f>VLOOKUP($A222,temporal!$A$27:$W$387,23,0)</f>
        <v/>
      </c>
    </row>
    <row r="223" spans="1:23" s="88" customFormat="1" x14ac:dyDescent="0.2">
      <c r="A223" s="91" t="str">
        <f t="shared" si="3"/>
        <v/>
      </c>
      <c r="B223" s="84" t="str">
        <f>VLOOKUP($A223,temporal!$A$27:$W$387,2,0)</f>
        <v/>
      </c>
      <c r="C223" s="84" t="str">
        <f>IF(B223="","",VLOOKUP($A223,temporal!$A$27:$W$387,3,0))</f>
        <v/>
      </c>
      <c r="D223" s="85"/>
      <c r="E223" s="86" t="str">
        <f>IF(B$10="","",VLOOKUP($A223,temporal!$A$27:$W$387,5,0))</f>
        <v/>
      </c>
      <c r="F223" s="86" t="str">
        <f>IF(B$10="","",VLOOKUP($A223,temporal!$A$27:$W$387,6,0))</f>
        <v/>
      </c>
      <c r="G223" s="86" t="str">
        <f>IF(B$11="","",VLOOKUP($A223,temporal!$A$27:$W$387,7,0))</f>
        <v/>
      </c>
      <c r="H223" s="87" t="str">
        <f>IF(A223="","",VLOOKUP($A223,temporal!$A$27:$W$387,8,0))</f>
        <v/>
      </c>
      <c r="I223" s="87" t="str">
        <f>IF(A223="","",VLOOKUP($A223,temporal!$A$27:$W$387,9,0))</f>
        <v/>
      </c>
      <c r="J223" s="87" t="str">
        <f>IF(A223="","",VLOOKUP($A223,temporal!$A$27:$W$387,10,0))</f>
        <v/>
      </c>
      <c r="K223" s="87" t="str">
        <f>IF(A223="","",VLOOKUP($A223,temporal!$A$27:$W$387,11,0))</f>
        <v/>
      </c>
      <c r="L223" s="87" t="str">
        <f>IF(A223="","",VLOOKUP($A223,temporal!$A$27:$W$387,12,0))</f>
        <v/>
      </c>
      <c r="N223" s="89" t="str">
        <f>IF(B$10="","",VLOOKUP($A223,temporal!$A$27:$W$387,14,0))</f>
        <v/>
      </c>
      <c r="O223" s="89" t="str">
        <f>IF(B$10="","",VLOOKUP($A223,temporal!$A$27:$W$387,15,0))</f>
        <v/>
      </c>
      <c r="P223" s="87" t="str">
        <f>IF(A223="","",VLOOKUP($A223,temporal!$A$27:$W$387,16,0))</f>
        <v/>
      </c>
      <c r="Q223" s="87" t="str">
        <f>IF(A223="","",VLOOKUP($A223,temporal!$A$27:$W$387,17,0))</f>
        <v/>
      </c>
      <c r="R223" s="87" t="str">
        <f>IF(A223="","",VLOOKUP($A223,temporal!$A$27:$W$387,18,0))</f>
        <v/>
      </c>
      <c r="S223" s="87" t="str">
        <f>IF(A223="","",VLOOKUP($A223,temporal!$A$27:$W$387,19,0))</f>
        <v/>
      </c>
      <c r="T223" s="87" t="str">
        <f>IF(A223="","",VLOOKUP($A223,temporal!$A$27:$W$387,20,0))</f>
        <v/>
      </c>
      <c r="V223" s="87" t="str">
        <f>VLOOKUP($A223,temporal!$A$27:$W$387,22,0)</f>
        <v/>
      </c>
      <c r="W223" s="87" t="str">
        <f>VLOOKUP($A223,temporal!$A$27:$W$387,23,0)</f>
        <v/>
      </c>
    </row>
    <row r="224" spans="1:23" s="88" customFormat="1" x14ac:dyDescent="0.2">
      <c r="A224" s="91" t="str">
        <f t="shared" si="3"/>
        <v/>
      </c>
      <c r="B224" s="84" t="str">
        <f>VLOOKUP($A224,temporal!$A$27:$W$387,2,0)</f>
        <v/>
      </c>
      <c r="C224" s="84" t="str">
        <f>IF(B224="","",VLOOKUP($A224,temporal!$A$27:$W$387,3,0))</f>
        <v/>
      </c>
      <c r="D224" s="85"/>
      <c r="E224" s="86" t="str">
        <f>IF(B$10="","",VLOOKUP($A224,temporal!$A$27:$W$387,5,0))</f>
        <v/>
      </c>
      <c r="F224" s="86" t="str">
        <f>IF(B$10="","",VLOOKUP($A224,temporal!$A$27:$W$387,6,0))</f>
        <v/>
      </c>
      <c r="G224" s="86" t="str">
        <f>IF(B$11="","",VLOOKUP($A224,temporal!$A$27:$W$387,7,0))</f>
        <v/>
      </c>
      <c r="H224" s="87" t="str">
        <f>IF(A224="","",VLOOKUP($A224,temporal!$A$27:$W$387,8,0))</f>
        <v/>
      </c>
      <c r="I224" s="87" t="str">
        <f>IF(A224="","",VLOOKUP($A224,temporal!$A$27:$W$387,9,0))</f>
        <v/>
      </c>
      <c r="J224" s="87" t="str">
        <f>IF(A224="","",VLOOKUP($A224,temporal!$A$27:$W$387,10,0))</f>
        <v/>
      </c>
      <c r="K224" s="87" t="str">
        <f>IF(A224="","",VLOOKUP($A224,temporal!$A$27:$W$387,11,0))</f>
        <v/>
      </c>
      <c r="L224" s="87" t="str">
        <f>IF(A224="","",VLOOKUP($A224,temporal!$A$27:$W$387,12,0))</f>
        <v/>
      </c>
      <c r="N224" s="89" t="str">
        <f>IF(B$10="","",VLOOKUP($A224,temporal!$A$27:$W$387,14,0))</f>
        <v/>
      </c>
      <c r="O224" s="89" t="str">
        <f>IF(B$10="","",VLOOKUP($A224,temporal!$A$27:$W$387,15,0))</f>
        <v/>
      </c>
      <c r="P224" s="87" t="str">
        <f>IF(A224="","",VLOOKUP($A224,temporal!$A$27:$W$387,16,0))</f>
        <v/>
      </c>
      <c r="Q224" s="87" t="str">
        <f>IF(A224="","",VLOOKUP($A224,temporal!$A$27:$W$387,17,0))</f>
        <v/>
      </c>
      <c r="R224" s="87" t="str">
        <f>IF(A224="","",VLOOKUP($A224,temporal!$A$27:$W$387,18,0))</f>
        <v/>
      </c>
      <c r="S224" s="87" t="str">
        <f>IF(A224="","",VLOOKUP($A224,temporal!$A$27:$W$387,19,0))</f>
        <v/>
      </c>
      <c r="T224" s="87" t="str">
        <f>IF(A224="","",VLOOKUP($A224,temporal!$A$27:$W$387,20,0))</f>
        <v/>
      </c>
      <c r="V224" s="87" t="str">
        <f>VLOOKUP($A224,temporal!$A$27:$W$387,22,0)</f>
        <v/>
      </c>
      <c r="W224" s="87" t="str">
        <f>VLOOKUP($A224,temporal!$A$27:$W$387,23,0)</f>
        <v/>
      </c>
    </row>
    <row r="225" spans="1:23" s="88" customFormat="1" x14ac:dyDescent="0.2">
      <c r="A225" s="91" t="str">
        <f t="shared" si="3"/>
        <v/>
      </c>
      <c r="B225" s="84" t="str">
        <f>VLOOKUP($A225,temporal!$A$27:$W$387,2,0)</f>
        <v/>
      </c>
      <c r="C225" s="84" t="str">
        <f>IF(B225="","",VLOOKUP($A225,temporal!$A$27:$W$387,3,0))</f>
        <v/>
      </c>
      <c r="D225" s="85"/>
      <c r="E225" s="86" t="str">
        <f>IF(B$10="","",VLOOKUP($A225,temporal!$A$27:$W$387,5,0))</f>
        <v/>
      </c>
      <c r="F225" s="86" t="str">
        <f>IF(B$10="","",VLOOKUP($A225,temporal!$A$27:$W$387,6,0))</f>
        <v/>
      </c>
      <c r="G225" s="86" t="str">
        <f>IF(B$11="","",VLOOKUP($A225,temporal!$A$27:$W$387,7,0))</f>
        <v/>
      </c>
      <c r="H225" s="87" t="str">
        <f>IF(A225="","",VLOOKUP($A225,temporal!$A$27:$W$387,8,0))</f>
        <v/>
      </c>
      <c r="I225" s="87" t="str">
        <f>IF(A225="","",VLOOKUP($A225,temporal!$A$27:$W$387,9,0))</f>
        <v/>
      </c>
      <c r="J225" s="87" t="str">
        <f>IF(A225="","",VLOOKUP($A225,temporal!$A$27:$W$387,10,0))</f>
        <v/>
      </c>
      <c r="K225" s="87" t="str">
        <f>IF(A225="","",VLOOKUP($A225,temporal!$A$27:$W$387,11,0))</f>
        <v/>
      </c>
      <c r="L225" s="87" t="str">
        <f>IF(A225="","",VLOOKUP($A225,temporal!$A$27:$W$387,12,0))</f>
        <v/>
      </c>
      <c r="N225" s="89" t="str">
        <f>IF(B$10="","",VLOOKUP($A225,temporal!$A$27:$W$387,14,0))</f>
        <v/>
      </c>
      <c r="O225" s="89" t="str">
        <f>IF(B$10="","",VLOOKUP($A225,temporal!$A$27:$W$387,15,0))</f>
        <v/>
      </c>
      <c r="P225" s="87" t="str">
        <f>IF(A225="","",VLOOKUP($A225,temporal!$A$27:$W$387,16,0))</f>
        <v/>
      </c>
      <c r="Q225" s="87" t="str">
        <f>IF(A225="","",VLOOKUP($A225,temporal!$A$27:$W$387,17,0))</f>
        <v/>
      </c>
      <c r="R225" s="87" t="str">
        <f>IF(A225="","",VLOOKUP($A225,temporal!$A$27:$W$387,18,0))</f>
        <v/>
      </c>
      <c r="S225" s="87" t="str">
        <f>IF(A225="","",VLOOKUP($A225,temporal!$A$27:$W$387,19,0))</f>
        <v/>
      </c>
      <c r="T225" s="87" t="str">
        <f>IF(A225="","",VLOOKUP($A225,temporal!$A$27:$W$387,20,0))</f>
        <v/>
      </c>
      <c r="V225" s="87" t="str">
        <f>VLOOKUP($A225,temporal!$A$27:$W$387,22,0)</f>
        <v/>
      </c>
      <c r="W225" s="87" t="str">
        <f>VLOOKUP($A225,temporal!$A$27:$W$387,23,0)</f>
        <v/>
      </c>
    </row>
    <row r="226" spans="1:23" s="88" customFormat="1" x14ac:dyDescent="0.2">
      <c r="A226" s="91" t="str">
        <f t="shared" si="3"/>
        <v/>
      </c>
      <c r="B226" s="84" t="str">
        <f>VLOOKUP($A226,temporal!$A$27:$W$387,2,0)</f>
        <v/>
      </c>
      <c r="C226" s="84" t="str">
        <f>IF(B226="","",VLOOKUP($A226,temporal!$A$27:$W$387,3,0))</f>
        <v/>
      </c>
      <c r="D226" s="85"/>
      <c r="E226" s="86" t="str">
        <f>IF(B$10="","",VLOOKUP($A226,temporal!$A$27:$W$387,5,0))</f>
        <v/>
      </c>
      <c r="F226" s="86" t="str">
        <f>IF(B$10="","",VLOOKUP($A226,temporal!$A$27:$W$387,6,0))</f>
        <v/>
      </c>
      <c r="G226" s="86" t="str">
        <f>IF(B$11="","",VLOOKUP($A226,temporal!$A$27:$W$387,7,0))</f>
        <v/>
      </c>
      <c r="H226" s="87" t="str">
        <f>IF(A226="","",VLOOKUP($A226,temporal!$A$27:$W$387,8,0))</f>
        <v/>
      </c>
      <c r="I226" s="87" t="str">
        <f>IF(A226="","",VLOOKUP($A226,temporal!$A$27:$W$387,9,0))</f>
        <v/>
      </c>
      <c r="J226" s="87" t="str">
        <f>IF(A226="","",VLOOKUP($A226,temporal!$A$27:$W$387,10,0))</f>
        <v/>
      </c>
      <c r="K226" s="87" t="str">
        <f>IF(A226="","",VLOOKUP($A226,temporal!$A$27:$W$387,11,0))</f>
        <v/>
      </c>
      <c r="L226" s="87" t="str">
        <f>IF(A226="","",VLOOKUP($A226,temporal!$A$27:$W$387,12,0))</f>
        <v/>
      </c>
      <c r="N226" s="89" t="str">
        <f>IF(B$10="","",VLOOKUP($A226,temporal!$A$27:$W$387,14,0))</f>
        <v/>
      </c>
      <c r="O226" s="89" t="str">
        <f>IF(B$10="","",VLOOKUP($A226,temporal!$A$27:$W$387,15,0))</f>
        <v/>
      </c>
      <c r="P226" s="87" t="str">
        <f>IF(A226="","",VLOOKUP($A226,temporal!$A$27:$W$387,16,0))</f>
        <v/>
      </c>
      <c r="Q226" s="87" t="str">
        <f>IF(A226="","",VLOOKUP($A226,temporal!$A$27:$W$387,17,0))</f>
        <v/>
      </c>
      <c r="R226" s="87" t="str">
        <f>IF(A226="","",VLOOKUP($A226,temporal!$A$27:$W$387,18,0))</f>
        <v/>
      </c>
      <c r="S226" s="87" t="str">
        <f>IF(A226="","",VLOOKUP($A226,temporal!$A$27:$W$387,19,0))</f>
        <v/>
      </c>
      <c r="T226" s="87" t="str">
        <f>IF(A226="","",VLOOKUP($A226,temporal!$A$27:$W$387,20,0))</f>
        <v/>
      </c>
      <c r="V226" s="87" t="str">
        <f>VLOOKUP($A226,temporal!$A$27:$W$387,22,0)</f>
        <v/>
      </c>
      <c r="W226" s="87" t="str">
        <f>VLOOKUP($A226,temporal!$A$27:$W$387,23,0)</f>
        <v/>
      </c>
    </row>
    <row r="227" spans="1:23" s="88" customFormat="1" x14ac:dyDescent="0.2">
      <c r="A227" s="91" t="str">
        <f t="shared" si="3"/>
        <v/>
      </c>
      <c r="B227" s="84" t="str">
        <f>VLOOKUP($A227,temporal!$A$27:$W$387,2,0)</f>
        <v/>
      </c>
      <c r="C227" s="84" t="str">
        <f>IF(B227="","",VLOOKUP($A227,temporal!$A$27:$W$387,3,0))</f>
        <v/>
      </c>
      <c r="D227" s="85"/>
      <c r="E227" s="86" t="str">
        <f>IF(B$10="","",VLOOKUP($A227,temporal!$A$27:$W$387,5,0))</f>
        <v/>
      </c>
      <c r="F227" s="86" t="str">
        <f>IF(B$10="","",VLOOKUP($A227,temporal!$A$27:$W$387,6,0))</f>
        <v/>
      </c>
      <c r="G227" s="86" t="str">
        <f>IF(B$11="","",VLOOKUP($A227,temporal!$A$27:$W$387,7,0))</f>
        <v/>
      </c>
      <c r="H227" s="87" t="str">
        <f>IF(A227="","",VLOOKUP($A227,temporal!$A$27:$W$387,8,0))</f>
        <v/>
      </c>
      <c r="I227" s="87" t="str">
        <f>IF(A227="","",VLOOKUP($A227,temporal!$A$27:$W$387,9,0))</f>
        <v/>
      </c>
      <c r="J227" s="87" t="str">
        <f>IF(A227="","",VLOOKUP($A227,temporal!$A$27:$W$387,10,0))</f>
        <v/>
      </c>
      <c r="K227" s="87" t="str">
        <f>IF(A227="","",VLOOKUP($A227,temporal!$A$27:$W$387,11,0))</f>
        <v/>
      </c>
      <c r="L227" s="87" t="str">
        <f>IF(A227="","",VLOOKUP($A227,temporal!$A$27:$W$387,12,0))</f>
        <v/>
      </c>
      <c r="N227" s="89" t="str">
        <f>IF(B$10="","",VLOOKUP($A227,temporal!$A$27:$W$387,14,0))</f>
        <v/>
      </c>
      <c r="O227" s="89" t="str">
        <f>IF(B$10="","",VLOOKUP($A227,temporal!$A$27:$W$387,15,0))</f>
        <v/>
      </c>
      <c r="P227" s="87" t="str">
        <f>IF(A227="","",VLOOKUP($A227,temporal!$A$27:$W$387,16,0))</f>
        <v/>
      </c>
      <c r="Q227" s="87" t="str">
        <f>IF(A227="","",VLOOKUP($A227,temporal!$A$27:$W$387,17,0))</f>
        <v/>
      </c>
      <c r="R227" s="87" t="str">
        <f>IF(A227="","",VLOOKUP($A227,temporal!$A$27:$W$387,18,0))</f>
        <v/>
      </c>
      <c r="S227" s="87" t="str">
        <f>IF(A227="","",VLOOKUP($A227,temporal!$A$27:$W$387,19,0))</f>
        <v/>
      </c>
      <c r="T227" s="87" t="str">
        <f>IF(A227="","",VLOOKUP($A227,temporal!$A$27:$W$387,20,0))</f>
        <v/>
      </c>
      <c r="V227" s="87" t="str">
        <f>VLOOKUP($A227,temporal!$A$27:$W$387,22,0)</f>
        <v/>
      </c>
      <c r="W227" s="87" t="str">
        <f>VLOOKUP($A227,temporal!$A$27:$W$387,23,0)</f>
        <v/>
      </c>
    </row>
    <row r="228" spans="1:23" s="88" customFormat="1" x14ac:dyDescent="0.2">
      <c r="A228" s="91" t="str">
        <f t="shared" si="3"/>
        <v/>
      </c>
      <c r="B228" s="84" t="str">
        <f>VLOOKUP($A228,temporal!$A$27:$W$387,2,0)</f>
        <v/>
      </c>
      <c r="C228" s="84" t="str">
        <f>IF(B228="","",VLOOKUP($A228,temporal!$A$27:$W$387,3,0))</f>
        <v/>
      </c>
      <c r="D228" s="85"/>
      <c r="E228" s="86" t="str">
        <f>IF(B$10="","",VLOOKUP($A228,temporal!$A$27:$W$387,5,0))</f>
        <v/>
      </c>
      <c r="F228" s="86" t="str">
        <f>IF(B$10="","",VLOOKUP($A228,temporal!$A$27:$W$387,6,0))</f>
        <v/>
      </c>
      <c r="G228" s="86" t="str">
        <f>IF(B$11="","",VLOOKUP($A228,temporal!$A$27:$W$387,7,0))</f>
        <v/>
      </c>
      <c r="H228" s="87" t="str">
        <f>IF(A228="","",VLOOKUP($A228,temporal!$A$27:$W$387,8,0))</f>
        <v/>
      </c>
      <c r="I228" s="87" t="str">
        <f>IF(A228="","",VLOOKUP($A228,temporal!$A$27:$W$387,9,0))</f>
        <v/>
      </c>
      <c r="J228" s="87" t="str">
        <f>IF(A228="","",VLOOKUP($A228,temporal!$A$27:$W$387,10,0))</f>
        <v/>
      </c>
      <c r="K228" s="87" t="str">
        <f>IF(A228="","",VLOOKUP($A228,temporal!$A$27:$W$387,11,0))</f>
        <v/>
      </c>
      <c r="L228" s="87" t="str">
        <f>IF(A228="","",VLOOKUP($A228,temporal!$A$27:$W$387,12,0))</f>
        <v/>
      </c>
      <c r="N228" s="89" t="str">
        <f>IF(B$10="","",VLOOKUP($A228,temporal!$A$27:$W$387,14,0))</f>
        <v/>
      </c>
      <c r="O228" s="89" t="str">
        <f>IF(B$10="","",VLOOKUP($A228,temporal!$A$27:$W$387,15,0))</f>
        <v/>
      </c>
      <c r="P228" s="87" t="str">
        <f>IF(A228="","",VLOOKUP($A228,temporal!$A$27:$W$387,16,0))</f>
        <v/>
      </c>
      <c r="Q228" s="87" t="str">
        <f>IF(A228="","",VLOOKUP($A228,temporal!$A$27:$W$387,17,0))</f>
        <v/>
      </c>
      <c r="R228" s="87" t="str">
        <f>IF(A228="","",VLOOKUP($A228,temporal!$A$27:$W$387,18,0))</f>
        <v/>
      </c>
      <c r="S228" s="87" t="str">
        <f>IF(A228="","",VLOOKUP($A228,temporal!$A$27:$W$387,19,0))</f>
        <v/>
      </c>
      <c r="T228" s="87" t="str">
        <f>IF(A228="","",VLOOKUP($A228,temporal!$A$27:$W$387,20,0))</f>
        <v/>
      </c>
      <c r="V228" s="87" t="str">
        <f>VLOOKUP($A228,temporal!$A$27:$W$387,22,0)</f>
        <v/>
      </c>
      <c r="W228" s="87" t="str">
        <f>VLOOKUP($A228,temporal!$A$27:$W$387,23,0)</f>
        <v/>
      </c>
    </row>
    <row r="229" spans="1:23" s="88" customFormat="1" x14ac:dyDescent="0.2">
      <c r="A229" s="91" t="str">
        <f t="shared" si="3"/>
        <v/>
      </c>
      <c r="B229" s="84" t="str">
        <f>VLOOKUP($A229,temporal!$A$27:$W$387,2,0)</f>
        <v/>
      </c>
      <c r="C229" s="84" t="str">
        <f>IF(B229="","",VLOOKUP($A229,temporal!$A$27:$W$387,3,0))</f>
        <v/>
      </c>
      <c r="D229" s="85"/>
      <c r="E229" s="86" t="str">
        <f>IF(B$10="","",VLOOKUP($A229,temporal!$A$27:$W$387,5,0))</f>
        <v/>
      </c>
      <c r="F229" s="86" t="str">
        <f>IF(B$10="","",VLOOKUP($A229,temporal!$A$27:$W$387,6,0))</f>
        <v/>
      </c>
      <c r="G229" s="86" t="str">
        <f>IF(B$11="","",VLOOKUP($A229,temporal!$A$27:$W$387,7,0))</f>
        <v/>
      </c>
      <c r="H229" s="87" t="str">
        <f>IF(A229="","",VLOOKUP($A229,temporal!$A$27:$W$387,8,0))</f>
        <v/>
      </c>
      <c r="I229" s="87" t="str">
        <f>IF(A229="","",VLOOKUP($A229,temporal!$A$27:$W$387,9,0))</f>
        <v/>
      </c>
      <c r="J229" s="87" t="str">
        <f>IF(A229="","",VLOOKUP($A229,temporal!$A$27:$W$387,10,0))</f>
        <v/>
      </c>
      <c r="K229" s="87" t="str">
        <f>IF(A229="","",VLOOKUP($A229,temporal!$A$27:$W$387,11,0))</f>
        <v/>
      </c>
      <c r="L229" s="87" t="str">
        <f>IF(A229="","",VLOOKUP($A229,temporal!$A$27:$W$387,12,0))</f>
        <v/>
      </c>
      <c r="N229" s="89" t="str">
        <f>IF(B$10="","",VLOOKUP($A229,temporal!$A$27:$W$387,14,0))</f>
        <v/>
      </c>
      <c r="O229" s="89" t="str">
        <f>IF(B$10="","",VLOOKUP($A229,temporal!$A$27:$W$387,15,0))</f>
        <v/>
      </c>
      <c r="P229" s="87" t="str">
        <f>IF(A229="","",VLOOKUP($A229,temporal!$A$27:$W$387,16,0))</f>
        <v/>
      </c>
      <c r="Q229" s="87" t="str">
        <f>IF(A229="","",VLOOKUP($A229,temporal!$A$27:$W$387,17,0))</f>
        <v/>
      </c>
      <c r="R229" s="87" t="str">
        <f>IF(A229="","",VLOOKUP($A229,temporal!$A$27:$W$387,18,0))</f>
        <v/>
      </c>
      <c r="S229" s="87" t="str">
        <f>IF(A229="","",VLOOKUP($A229,temporal!$A$27:$W$387,19,0))</f>
        <v/>
      </c>
      <c r="T229" s="87" t="str">
        <f>IF(A229="","",VLOOKUP($A229,temporal!$A$27:$W$387,20,0))</f>
        <v/>
      </c>
      <c r="V229" s="87" t="str">
        <f>VLOOKUP($A229,temporal!$A$27:$W$387,22,0)</f>
        <v/>
      </c>
      <c r="W229" s="87" t="str">
        <f>VLOOKUP($A229,temporal!$A$27:$W$387,23,0)</f>
        <v/>
      </c>
    </row>
    <row r="230" spans="1:23" s="88" customFormat="1" x14ac:dyDescent="0.2">
      <c r="A230" s="91" t="str">
        <f t="shared" si="3"/>
        <v/>
      </c>
      <c r="B230" s="84" t="str">
        <f>VLOOKUP($A230,temporal!$A$27:$W$387,2,0)</f>
        <v/>
      </c>
      <c r="C230" s="84" t="str">
        <f>IF(B230="","",VLOOKUP($A230,temporal!$A$27:$W$387,3,0))</f>
        <v/>
      </c>
      <c r="D230" s="85"/>
      <c r="E230" s="86" t="str">
        <f>IF(B$10="","",VLOOKUP($A230,temporal!$A$27:$W$387,5,0))</f>
        <v/>
      </c>
      <c r="F230" s="86" t="str">
        <f>IF(B$10="","",VLOOKUP($A230,temporal!$A$27:$W$387,6,0))</f>
        <v/>
      </c>
      <c r="G230" s="86" t="str">
        <f>IF(B$11="","",VLOOKUP($A230,temporal!$A$27:$W$387,7,0))</f>
        <v/>
      </c>
      <c r="H230" s="87" t="str">
        <f>IF(A230="","",VLOOKUP($A230,temporal!$A$27:$W$387,8,0))</f>
        <v/>
      </c>
      <c r="I230" s="87" t="str">
        <f>IF(A230="","",VLOOKUP($A230,temporal!$A$27:$W$387,9,0))</f>
        <v/>
      </c>
      <c r="J230" s="87" t="str">
        <f>IF(A230="","",VLOOKUP($A230,temporal!$A$27:$W$387,10,0))</f>
        <v/>
      </c>
      <c r="K230" s="87" t="str">
        <f>IF(A230="","",VLOOKUP($A230,temporal!$A$27:$W$387,11,0))</f>
        <v/>
      </c>
      <c r="L230" s="87" t="str">
        <f>IF(A230="","",VLOOKUP($A230,temporal!$A$27:$W$387,12,0))</f>
        <v/>
      </c>
      <c r="N230" s="89" t="str">
        <f>IF(B$10="","",VLOOKUP($A230,temporal!$A$27:$W$387,14,0))</f>
        <v/>
      </c>
      <c r="O230" s="89" t="str">
        <f>IF(B$10="","",VLOOKUP($A230,temporal!$A$27:$W$387,15,0))</f>
        <v/>
      </c>
      <c r="P230" s="87" t="str">
        <f>IF(A230="","",VLOOKUP($A230,temporal!$A$27:$W$387,16,0))</f>
        <v/>
      </c>
      <c r="Q230" s="87" t="str">
        <f>IF(A230="","",VLOOKUP($A230,temporal!$A$27:$W$387,17,0))</f>
        <v/>
      </c>
      <c r="R230" s="87" t="str">
        <f>IF(A230="","",VLOOKUP($A230,temporal!$A$27:$W$387,18,0))</f>
        <v/>
      </c>
      <c r="S230" s="87" t="str">
        <f>IF(A230="","",VLOOKUP($A230,temporal!$A$27:$W$387,19,0))</f>
        <v/>
      </c>
      <c r="T230" s="87" t="str">
        <f>IF(A230="","",VLOOKUP($A230,temporal!$A$27:$W$387,20,0))</f>
        <v/>
      </c>
      <c r="V230" s="87" t="str">
        <f>VLOOKUP($A230,temporal!$A$27:$W$387,22,0)</f>
        <v/>
      </c>
      <c r="W230" s="87" t="str">
        <f>VLOOKUP($A230,temporal!$A$27:$W$387,23,0)</f>
        <v/>
      </c>
    </row>
    <row r="231" spans="1:23" s="88" customFormat="1" x14ac:dyDescent="0.2">
      <c r="A231" s="91" t="str">
        <f t="shared" si="3"/>
        <v/>
      </c>
      <c r="B231" s="84" t="str">
        <f>VLOOKUP($A231,temporal!$A$27:$W$387,2,0)</f>
        <v/>
      </c>
      <c r="C231" s="84" t="str">
        <f>IF(B231="","",VLOOKUP($A231,temporal!$A$27:$W$387,3,0))</f>
        <v/>
      </c>
      <c r="D231" s="85"/>
      <c r="E231" s="86" t="str">
        <f>IF(B$10="","",VLOOKUP($A231,temporal!$A$27:$W$387,5,0))</f>
        <v/>
      </c>
      <c r="F231" s="86" t="str">
        <f>IF(B$10="","",VLOOKUP($A231,temporal!$A$27:$W$387,6,0))</f>
        <v/>
      </c>
      <c r="G231" s="86" t="str">
        <f>IF(B$11="","",VLOOKUP($A231,temporal!$A$27:$W$387,7,0))</f>
        <v/>
      </c>
      <c r="H231" s="87" t="str">
        <f>IF(A231="","",VLOOKUP($A231,temporal!$A$27:$W$387,8,0))</f>
        <v/>
      </c>
      <c r="I231" s="87" t="str">
        <f>IF(A231="","",VLOOKUP($A231,temporal!$A$27:$W$387,9,0))</f>
        <v/>
      </c>
      <c r="J231" s="87" t="str">
        <f>IF(A231="","",VLOOKUP($A231,temporal!$A$27:$W$387,10,0))</f>
        <v/>
      </c>
      <c r="K231" s="87" t="str">
        <f>IF(A231="","",VLOOKUP($A231,temporal!$A$27:$W$387,11,0))</f>
        <v/>
      </c>
      <c r="L231" s="87" t="str">
        <f>IF(A231="","",VLOOKUP($A231,temporal!$A$27:$W$387,12,0))</f>
        <v/>
      </c>
      <c r="N231" s="89" t="str">
        <f>IF(B$10="","",VLOOKUP($A231,temporal!$A$27:$W$387,14,0))</f>
        <v/>
      </c>
      <c r="O231" s="89" t="str">
        <f>IF(B$10="","",VLOOKUP($A231,temporal!$A$27:$W$387,15,0))</f>
        <v/>
      </c>
      <c r="P231" s="87" t="str">
        <f>IF(A231="","",VLOOKUP($A231,temporal!$A$27:$W$387,16,0))</f>
        <v/>
      </c>
      <c r="Q231" s="87" t="str">
        <f>IF(A231="","",VLOOKUP($A231,temporal!$A$27:$W$387,17,0))</f>
        <v/>
      </c>
      <c r="R231" s="87" t="str">
        <f>IF(A231="","",VLOOKUP($A231,temporal!$A$27:$W$387,18,0))</f>
        <v/>
      </c>
      <c r="S231" s="87" t="str">
        <f>IF(A231="","",VLOOKUP($A231,temporal!$A$27:$W$387,19,0))</f>
        <v/>
      </c>
      <c r="T231" s="87" t="str">
        <f>IF(A231="","",VLOOKUP($A231,temporal!$A$27:$W$387,20,0))</f>
        <v/>
      </c>
      <c r="V231" s="87" t="str">
        <f>VLOOKUP($A231,temporal!$A$27:$W$387,22,0)</f>
        <v/>
      </c>
      <c r="W231" s="87" t="str">
        <f>VLOOKUP($A231,temporal!$A$27:$W$387,23,0)</f>
        <v/>
      </c>
    </row>
    <row r="232" spans="1:23" s="88" customFormat="1" x14ac:dyDescent="0.2">
      <c r="A232" s="91" t="str">
        <f t="shared" si="3"/>
        <v/>
      </c>
      <c r="B232" s="84" t="str">
        <f>VLOOKUP($A232,temporal!$A$27:$W$387,2,0)</f>
        <v/>
      </c>
      <c r="C232" s="84" t="str">
        <f>IF(B232="","",VLOOKUP($A232,temporal!$A$27:$W$387,3,0))</f>
        <v/>
      </c>
      <c r="D232" s="85"/>
      <c r="E232" s="86" t="str">
        <f>IF(B$10="","",VLOOKUP($A232,temporal!$A$27:$W$387,5,0))</f>
        <v/>
      </c>
      <c r="F232" s="86" t="str">
        <f>IF(B$10="","",VLOOKUP($A232,temporal!$A$27:$W$387,6,0))</f>
        <v/>
      </c>
      <c r="G232" s="86" t="str">
        <f>IF(B$11="","",VLOOKUP($A232,temporal!$A$27:$W$387,7,0))</f>
        <v/>
      </c>
      <c r="H232" s="87" t="str">
        <f>IF(A232="","",VLOOKUP($A232,temporal!$A$27:$W$387,8,0))</f>
        <v/>
      </c>
      <c r="I232" s="87" t="str">
        <f>IF(A232="","",VLOOKUP($A232,temporal!$A$27:$W$387,9,0))</f>
        <v/>
      </c>
      <c r="J232" s="87" t="str">
        <f>IF(A232="","",VLOOKUP($A232,temporal!$A$27:$W$387,10,0))</f>
        <v/>
      </c>
      <c r="K232" s="87" t="str">
        <f>IF(A232="","",VLOOKUP($A232,temporal!$A$27:$W$387,11,0))</f>
        <v/>
      </c>
      <c r="L232" s="87" t="str">
        <f>IF(A232="","",VLOOKUP($A232,temporal!$A$27:$W$387,12,0))</f>
        <v/>
      </c>
      <c r="N232" s="89" t="str">
        <f>IF(B$10="","",VLOOKUP($A232,temporal!$A$27:$W$387,14,0))</f>
        <v/>
      </c>
      <c r="O232" s="89" t="str">
        <f>IF(B$10="","",VLOOKUP($A232,temporal!$A$27:$W$387,15,0))</f>
        <v/>
      </c>
      <c r="P232" s="87" t="str">
        <f>IF(A232="","",VLOOKUP($A232,temporal!$A$27:$W$387,16,0))</f>
        <v/>
      </c>
      <c r="Q232" s="87" t="str">
        <f>IF(A232="","",VLOOKUP($A232,temporal!$A$27:$W$387,17,0))</f>
        <v/>
      </c>
      <c r="R232" s="87" t="str">
        <f>IF(A232="","",VLOOKUP($A232,temporal!$A$27:$W$387,18,0))</f>
        <v/>
      </c>
      <c r="S232" s="87" t="str">
        <f>IF(A232="","",VLOOKUP($A232,temporal!$A$27:$W$387,19,0))</f>
        <v/>
      </c>
      <c r="T232" s="87" t="str">
        <f>IF(A232="","",VLOOKUP($A232,temporal!$A$27:$W$387,20,0))</f>
        <v/>
      </c>
      <c r="V232" s="87" t="str">
        <f>VLOOKUP($A232,temporal!$A$27:$W$387,22,0)</f>
        <v/>
      </c>
      <c r="W232" s="87" t="str">
        <f>VLOOKUP($A232,temporal!$A$27:$W$387,23,0)</f>
        <v/>
      </c>
    </row>
    <row r="233" spans="1:23" s="88" customFormat="1" x14ac:dyDescent="0.2">
      <c r="A233" s="91" t="str">
        <f t="shared" si="3"/>
        <v/>
      </c>
      <c r="B233" s="84" t="str">
        <f>VLOOKUP($A233,temporal!$A$27:$W$387,2,0)</f>
        <v/>
      </c>
      <c r="C233" s="84" t="str">
        <f>IF(B233="","",VLOOKUP($A233,temporal!$A$27:$W$387,3,0))</f>
        <v/>
      </c>
      <c r="D233" s="85"/>
      <c r="E233" s="86" t="str">
        <f>IF(B$10="","",VLOOKUP($A233,temporal!$A$27:$W$387,5,0))</f>
        <v/>
      </c>
      <c r="F233" s="86" t="str">
        <f>IF(B$10="","",VLOOKUP($A233,temporal!$A$27:$W$387,6,0))</f>
        <v/>
      </c>
      <c r="G233" s="86" t="str">
        <f>IF(B$11="","",VLOOKUP($A233,temporal!$A$27:$W$387,7,0))</f>
        <v/>
      </c>
      <c r="H233" s="87" t="str">
        <f>IF(A233="","",VLOOKUP($A233,temporal!$A$27:$W$387,8,0))</f>
        <v/>
      </c>
      <c r="I233" s="87" t="str">
        <f>IF(A233="","",VLOOKUP($A233,temporal!$A$27:$W$387,9,0))</f>
        <v/>
      </c>
      <c r="J233" s="87" t="str">
        <f>IF(A233="","",VLOOKUP($A233,temporal!$A$27:$W$387,10,0))</f>
        <v/>
      </c>
      <c r="K233" s="87" t="str">
        <f>IF(A233="","",VLOOKUP($A233,temporal!$A$27:$W$387,11,0))</f>
        <v/>
      </c>
      <c r="L233" s="87" t="str">
        <f>IF(A233="","",VLOOKUP($A233,temporal!$A$27:$W$387,12,0))</f>
        <v/>
      </c>
      <c r="N233" s="89" t="str">
        <f>IF(B$10="","",VLOOKUP($A233,temporal!$A$27:$W$387,14,0))</f>
        <v/>
      </c>
      <c r="O233" s="89" t="str">
        <f>IF(B$10="","",VLOOKUP($A233,temporal!$A$27:$W$387,15,0))</f>
        <v/>
      </c>
      <c r="P233" s="87" t="str">
        <f>IF(A233="","",VLOOKUP($A233,temporal!$A$27:$W$387,16,0))</f>
        <v/>
      </c>
      <c r="Q233" s="87" t="str">
        <f>IF(A233="","",VLOOKUP($A233,temporal!$A$27:$W$387,17,0))</f>
        <v/>
      </c>
      <c r="R233" s="87" t="str">
        <f>IF(A233="","",VLOOKUP($A233,temporal!$A$27:$W$387,18,0))</f>
        <v/>
      </c>
      <c r="S233" s="87" t="str">
        <f>IF(A233="","",VLOOKUP($A233,temporal!$A$27:$W$387,19,0))</f>
        <v/>
      </c>
      <c r="T233" s="87" t="str">
        <f>IF(A233="","",VLOOKUP($A233,temporal!$A$27:$W$387,20,0))</f>
        <v/>
      </c>
      <c r="V233" s="87" t="str">
        <f>VLOOKUP($A233,temporal!$A$27:$W$387,22,0)</f>
        <v/>
      </c>
      <c r="W233" s="87" t="str">
        <f>VLOOKUP($A233,temporal!$A$27:$W$387,23,0)</f>
        <v/>
      </c>
    </row>
    <row r="234" spans="1:23" s="88" customFormat="1" x14ac:dyDescent="0.2">
      <c r="A234" s="91" t="str">
        <f t="shared" si="3"/>
        <v/>
      </c>
      <c r="B234" s="84" t="str">
        <f>VLOOKUP($A234,temporal!$A$27:$W$387,2,0)</f>
        <v/>
      </c>
      <c r="C234" s="84" t="str">
        <f>IF(B234="","",VLOOKUP($A234,temporal!$A$27:$W$387,3,0))</f>
        <v/>
      </c>
      <c r="D234" s="85"/>
      <c r="E234" s="86" t="str">
        <f>IF(B$10="","",VLOOKUP($A234,temporal!$A$27:$W$387,5,0))</f>
        <v/>
      </c>
      <c r="F234" s="86" t="str">
        <f>IF(B$10="","",VLOOKUP($A234,temporal!$A$27:$W$387,6,0))</f>
        <v/>
      </c>
      <c r="G234" s="86" t="str">
        <f>IF(B$11="","",VLOOKUP($A234,temporal!$A$27:$W$387,7,0))</f>
        <v/>
      </c>
      <c r="H234" s="87" t="str">
        <f>IF(A234="","",VLOOKUP($A234,temporal!$A$27:$W$387,8,0))</f>
        <v/>
      </c>
      <c r="I234" s="87" t="str">
        <f>IF(A234="","",VLOOKUP($A234,temporal!$A$27:$W$387,9,0))</f>
        <v/>
      </c>
      <c r="J234" s="87" t="str">
        <f>IF(A234="","",VLOOKUP($A234,temporal!$A$27:$W$387,10,0))</f>
        <v/>
      </c>
      <c r="K234" s="87" t="str">
        <f>IF(A234="","",VLOOKUP($A234,temporal!$A$27:$W$387,11,0))</f>
        <v/>
      </c>
      <c r="L234" s="87" t="str">
        <f>IF(A234="","",VLOOKUP($A234,temporal!$A$27:$W$387,12,0))</f>
        <v/>
      </c>
      <c r="N234" s="89" t="str">
        <f>IF(B$10="","",VLOOKUP($A234,temporal!$A$27:$W$387,14,0))</f>
        <v/>
      </c>
      <c r="O234" s="89" t="str">
        <f>IF(B$10="","",VLOOKUP($A234,temporal!$A$27:$W$387,15,0))</f>
        <v/>
      </c>
      <c r="P234" s="87" t="str">
        <f>IF(A234="","",VLOOKUP($A234,temporal!$A$27:$W$387,16,0))</f>
        <v/>
      </c>
      <c r="Q234" s="87" t="str">
        <f>IF(A234="","",VLOOKUP($A234,temporal!$A$27:$W$387,17,0))</f>
        <v/>
      </c>
      <c r="R234" s="87" t="str">
        <f>IF(A234="","",VLOOKUP($A234,temporal!$A$27:$W$387,18,0))</f>
        <v/>
      </c>
      <c r="S234" s="87" t="str">
        <f>IF(A234="","",VLOOKUP($A234,temporal!$A$27:$W$387,19,0))</f>
        <v/>
      </c>
      <c r="T234" s="87" t="str">
        <f>IF(A234="","",VLOOKUP($A234,temporal!$A$27:$W$387,20,0))</f>
        <v/>
      </c>
      <c r="V234" s="87" t="str">
        <f>VLOOKUP($A234,temporal!$A$27:$W$387,22,0)</f>
        <v/>
      </c>
      <c r="W234" s="87" t="str">
        <f>VLOOKUP($A234,temporal!$A$27:$W$387,23,0)</f>
        <v/>
      </c>
    </row>
    <row r="235" spans="1:23" s="88" customFormat="1" x14ac:dyDescent="0.2">
      <c r="A235" s="91" t="str">
        <f t="shared" si="3"/>
        <v/>
      </c>
      <c r="B235" s="84" t="str">
        <f>VLOOKUP($A235,temporal!$A$27:$W$387,2,0)</f>
        <v/>
      </c>
      <c r="C235" s="84" t="str">
        <f>IF(B235="","",VLOOKUP($A235,temporal!$A$27:$W$387,3,0))</f>
        <v/>
      </c>
      <c r="D235" s="85"/>
      <c r="E235" s="86" t="str">
        <f>IF(B$10="","",VLOOKUP($A235,temporal!$A$27:$W$387,5,0))</f>
        <v/>
      </c>
      <c r="F235" s="86" t="str">
        <f>IF(B$10="","",VLOOKUP($A235,temporal!$A$27:$W$387,6,0))</f>
        <v/>
      </c>
      <c r="G235" s="86" t="str">
        <f>IF(B$11="","",VLOOKUP($A235,temporal!$A$27:$W$387,7,0))</f>
        <v/>
      </c>
      <c r="H235" s="87" t="str">
        <f>IF(A235="","",VLOOKUP($A235,temporal!$A$27:$W$387,8,0))</f>
        <v/>
      </c>
      <c r="I235" s="87" t="str">
        <f>IF(A235="","",VLOOKUP($A235,temporal!$A$27:$W$387,9,0))</f>
        <v/>
      </c>
      <c r="J235" s="87" t="str">
        <f>IF(A235="","",VLOOKUP($A235,temporal!$A$27:$W$387,10,0))</f>
        <v/>
      </c>
      <c r="K235" s="87" t="str">
        <f>IF(A235="","",VLOOKUP($A235,temporal!$A$27:$W$387,11,0))</f>
        <v/>
      </c>
      <c r="L235" s="87" t="str">
        <f>IF(A235="","",VLOOKUP($A235,temporal!$A$27:$W$387,12,0))</f>
        <v/>
      </c>
      <c r="N235" s="89" t="str">
        <f>IF(B$10="","",VLOOKUP($A235,temporal!$A$27:$W$387,14,0))</f>
        <v/>
      </c>
      <c r="O235" s="89" t="str">
        <f>IF(B$10="","",VLOOKUP($A235,temporal!$A$27:$W$387,15,0))</f>
        <v/>
      </c>
      <c r="P235" s="87" t="str">
        <f>IF(A235="","",VLOOKUP($A235,temporal!$A$27:$W$387,16,0))</f>
        <v/>
      </c>
      <c r="Q235" s="87" t="str">
        <f>IF(A235="","",VLOOKUP($A235,temporal!$A$27:$W$387,17,0))</f>
        <v/>
      </c>
      <c r="R235" s="87" t="str">
        <f>IF(A235="","",VLOOKUP($A235,temporal!$A$27:$W$387,18,0))</f>
        <v/>
      </c>
      <c r="S235" s="87" t="str">
        <f>IF(A235="","",VLOOKUP($A235,temporal!$A$27:$W$387,19,0))</f>
        <v/>
      </c>
      <c r="T235" s="87" t="str">
        <f>IF(A235="","",VLOOKUP($A235,temporal!$A$27:$W$387,20,0))</f>
        <v/>
      </c>
      <c r="V235" s="87" t="str">
        <f>VLOOKUP($A235,temporal!$A$27:$W$387,22,0)</f>
        <v/>
      </c>
      <c r="W235" s="87" t="str">
        <f>VLOOKUP($A235,temporal!$A$27:$W$387,23,0)</f>
        <v/>
      </c>
    </row>
    <row r="236" spans="1:23" s="88" customFormat="1" x14ac:dyDescent="0.2">
      <c r="A236" s="91" t="str">
        <f t="shared" si="3"/>
        <v/>
      </c>
      <c r="B236" s="84" t="str">
        <f>VLOOKUP($A236,temporal!$A$27:$W$387,2,0)</f>
        <v/>
      </c>
      <c r="C236" s="84" t="str">
        <f>IF(B236="","",VLOOKUP($A236,temporal!$A$27:$W$387,3,0))</f>
        <v/>
      </c>
      <c r="D236" s="85"/>
      <c r="E236" s="86" t="str">
        <f>IF(B$10="","",VLOOKUP($A236,temporal!$A$27:$W$387,5,0))</f>
        <v/>
      </c>
      <c r="F236" s="86" t="str">
        <f>IF(B$10="","",VLOOKUP($A236,temporal!$A$27:$W$387,6,0))</f>
        <v/>
      </c>
      <c r="G236" s="86" t="str">
        <f>IF(B$11="","",VLOOKUP($A236,temporal!$A$27:$W$387,7,0))</f>
        <v/>
      </c>
      <c r="H236" s="87" t="str">
        <f>IF(A236="","",VLOOKUP($A236,temporal!$A$27:$W$387,8,0))</f>
        <v/>
      </c>
      <c r="I236" s="87" t="str">
        <f>IF(A236="","",VLOOKUP($A236,temporal!$A$27:$W$387,9,0))</f>
        <v/>
      </c>
      <c r="J236" s="87" t="str">
        <f>IF(A236="","",VLOOKUP($A236,temporal!$A$27:$W$387,10,0))</f>
        <v/>
      </c>
      <c r="K236" s="87" t="str">
        <f>IF(A236="","",VLOOKUP($A236,temporal!$A$27:$W$387,11,0))</f>
        <v/>
      </c>
      <c r="L236" s="87" t="str">
        <f>IF(A236="","",VLOOKUP($A236,temporal!$A$27:$W$387,12,0))</f>
        <v/>
      </c>
      <c r="N236" s="89" t="str">
        <f>IF(B$10="","",VLOOKUP($A236,temporal!$A$27:$W$387,14,0))</f>
        <v/>
      </c>
      <c r="O236" s="89" t="str">
        <f>IF(B$10="","",VLOOKUP($A236,temporal!$A$27:$W$387,15,0))</f>
        <v/>
      </c>
      <c r="P236" s="87" t="str">
        <f>IF(A236="","",VLOOKUP($A236,temporal!$A$27:$W$387,16,0))</f>
        <v/>
      </c>
      <c r="Q236" s="87" t="str">
        <f>IF(A236="","",VLOOKUP($A236,temporal!$A$27:$W$387,17,0))</f>
        <v/>
      </c>
      <c r="R236" s="87" t="str">
        <f>IF(A236="","",VLOOKUP($A236,temporal!$A$27:$W$387,18,0))</f>
        <v/>
      </c>
      <c r="S236" s="87" t="str">
        <f>IF(A236="","",VLOOKUP($A236,temporal!$A$27:$W$387,19,0))</f>
        <v/>
      </c>
      <c r="T236" s="87" t="str">
        <f>IF(A236="","",VLOOKUP($A236,temporal!$A$27:$W$387,20,0))</f>
        <v/>
      </c>
      <c r="V236" s="87" t="str">
        <f>VLOOKUP($A236,temporal!$A$27:$W$387,22,0)</f>
        <v/>
      </c>
      <c r="W236" s="87" t="str">
        <f>VLOOKUP($A236,temporal!$A$27:$W$387,23,0)</f>
        <v/>
      </c>
    </row>
    <row r="237" spans="1:23" s="88" customFormat="1" x14ac:dyDescent="0.2">
      <c r="A237" s="91" t="str">
        <f t="shared" si="3"/>
        <v/>
      </c>
      <c r="B237" s="84" t="str">
        <f>VLOOKUP($A237,temporal!$A$27:$W$387,2,0)</f>
        <v/>
      </c>
      <c r="C237" s="84" t="str">
        <f>IF(B237="","",VLOOKUP($A237,temporal!$A$27:$W$387,3,0))</f>
        <v/>
      </c>
      <c r="D237" s="85"/>
      <c r="E237" s="86" t="str">
        <f>IF(B$10="","",VLOOKUP($A237,temporal!$A$27:$W$387,5,0))</f>
        <v/>
      </c>
      <c r="F237" s="86" t="str">
        <f>IF(B$10="","",VLOOKUP($A237,temporal!$A$27:$W$387,6,0))</f>
        <v/>
      </c>
      <c r="G237" s="86" t="str">
        <f>IF(B$11="","",VLOOKUP($A237,temporal!$A$27:$W$387,7,0))</f>
        <v/>
      </c>
      <c r="H237" s="87" t="str">
        <f>IF(A237="","",VLOOKUP($A237,temporal!$A$27:$W$387,8,0))</f>
        <v/>
      </c>
      <c r="I237" s="87" t="str">
        <f>IF(A237="","",VLOOKUP($A237,temporal!$A$27:$W$387,9,0))</f>
        <v/>
      </c>
      <c r="J237" s="87" t="str">
        <f>IF(A237="","",VLOOKUP($A237,temporal!$A$27:$W$387,10,0))</f>
        <v/>
      </c>
      <c r="K237" s="87" t="str">
        <f>IF(A237="","",VLOOKUP($A237,temporal!$A$27:$W$387,11,0))</f>
        <v/>
      </c>
      <c r="L237" s="87" t="str">
        <f>IF(A237="","",VLOOKUP($A237,temporal!$A$27:$W$387,12,0))</f>
        <v/>
      </c>
      <c r="N237" s="89" t="str">
        <f>IF(B$10="","",VLOOKUP($A237,temporal!$A$27:$W$387,14,0))</f>
        <v/>
      </c>
      <c r="O237" s="89" t="str">
        <f>IF(B$10="","",VLOOKUP($A237,temporal!$A$27:$W$387,15,0))</f>
        <v/>
      </c>
      <c r="P237" s="87" t="str">
        <f>IF(A237="","",VLOOKUP($A237,temporal!$A$27:$W$387,16,0))</f>
        <v/>
      </c>
      <c r="Q237" s="87" t="str">
        <f>IF(A237="","",VLOOKUP($A237,temporal!$A$27:$W$387,17,0))</f>
        <v/>
      </c>
      <c r="R237" s="87" t="str">
        <f>IF(A237="","",VLOOKUP($A237,temporal!$A$27:$W$387,18,0))</f>
        <v/>
      </c>
      <c r="S237" s="87" t="str">
        <f>IF(A237="","",VLOOKUP($A237,temporal!$A$27:$W$387,19,0))</f>
        <v/>
      </c>
      <c r="T237" s="87" t="str">
        <f>IF(A237="","",VLOOKUP($A237,temporal!$A$27:$W$387,20,0))</f>
        <v/>
      </c>
      <c r="V237" s="87" t="str">
        <f>VLOOKUP($A237,temporal!$A$27:$W$387,22,0)</f>
        <v/>
      </c>
      <c r="W237" s="87" t="str">
        <f>VLOOKUP($A237,temporal!$A$27:$W$387,23,0)</f>
        <v/>
      </c>
    </row>
    <row r="238" spans="1:23" s="88" customFormat="1" x14ac:dyDescent="0.2">
      <c r="A238" s="91" t="str">
        <f t="shared" si="3"/>
        <v/>
      </c>
      <c r="B238" s="84" t="str">
        <f>VLOOKUP($A238,temporal!$A$27:$W$387,2,0)</f>
        <v/>
      </c>
      <c r="C238" s="84" t="str">
        <f>IF(B238="","",VLOOKUP($A238,temporal!$A$27:$W$387,3,0))</f>
        <v/>
      </c>
      <c r="D238" s="85"/>
      <c r="E238" s="86" t="str">
        <f>IF(B$10="","",VLOOKUP($A238,temporal!$A$27:$W$387,5,0))</f>
        <v/>
      </c>
      <c r="F238" s="86" t="str">
        <f>IF(B$10="","",VLOOKUP($A238,temporal!$A$27:$W$387,6,0))</f>
        <v/>
      </c>
      <c r="G238" s="86" t="str">
        <f>IF(B$11="","",VLOOKUP($A238,temporal!$A$27:$W$387,7,0))</f>
        <v/>
      </c>
      <c r="H238" s="87" t="str">
        <f>IF(A238="","",VLOOKUP($A238,temporal!$A$27:$W$387,8,0))</f>
        <v/>
      </c>
      <c r="I238" s="87" t="str">
        <f>IF(A238="","",VLOOKUP($A238,temporal!$A$27:$W$387,9,0))</f>
        <v/>
      </c>
      <c r="J238" s="87" t="str">
        <f>IF(A238="","",VLOOKUP($A238,temporal!$A$27:$W$387,10,0))</f>
        <v/>
      </c>
      <c r="K238" s="87" t="str">
        <f>IF(A238="","",VLOOKUP($A238,temporal!$A$27:$W$387,11,0))</f>
        <v/>
      </c>
      <c r="L238" s="87" t="str">
        <f>IF(A238="","",VLOOKUP($A238,temporal!$A$27:$W$387,12,0))</f>
        <v/>
      </c>
      <c r="N238" s="89" t="str">
        <f>IF(B$10="","",VLOOKUP($A238,temporal!$A$27:$W$387,14,0))</f>
        <v/>
      </c>
      <c r="O238" s="89" t="str">
        <f>IF(B$10="","",VLOOKUP($A238,temporal!$A$27:$W$387,15,0))</f>
        <v/>
      </c>
      <c r="P238" s="87" t="str">
        <f>IF(A238="","",VLOOKUP($A238,temporal!$A$27:$W$387,16,0))</f>
        <v/>
      </c>
      <c r="Q238" s="87" t="str">
        <f>IF(A238="","",VLOOKUP($A238,temporal!$A$27:$W$387,17,0))</f>
        <v/>
      </c>
      <c r="R238" s="87" t="str">
        <f>IF(A238="","",VLOOKUP($A238,temporal!$A$27:$W$387,18,0))</f>
        <v/>
      </c>
      <c r="S238" s="87" t="str">
        <f>IF(A238="","",VLOOKUP($A238,temporal!$A$27:$W$387,19,0))</f>
        <v/>
      </c>
      <c r="T238" s="87" t="str">
        <f>IF(A238="","",VLOOKUP($A238,temporal!$A$27:$W$387,20,0))</f>
        <v/>
      </c>
      <c r="V238" s="87" t="str">
        <f>VLOOKUP($A238,temporal!$A$27:$W$387,22,0)</f>
        <v/>
      </c>
      <c r="W238" s="87" t="str">
        <f>VLOOKUP($A238,temporal!$A$27:$W$387,23,0)</f>
        <v/>
      </c>
    </row>
    <row r="239" spans="1:23" s="88" customFormat="1" x14ac:dyDescent="0.2">
      <c r="A239" s="91" t="str">
        <f t="shared" si="3"/>
        <v/>
      </c>
      <c r="B239" s="84" t="str">
        <f>VLOOKUP($A239,temporal!$A$27:$W$387,2,0)</f>
        <v/>
      </c>
      <c r="C239" s="84" t="str">
        <f>IF(B239="","",VLOOKUP($A239,temporal!$A$27:$W$387,3,0))</f>
        <v/>
      </c>
      <c r="D239" s="85"/>
      <c r="E239" s="86" t="str">
        <f>IF(B$10="","",VLOOKUP($A239,temporal!$A$27:$W$387,5,0))</f>
        <v/>
      </c>
      <c r="F239" s="86" t="str">
        <f>IF(B$10="","",VLOOKUP($A239,temporal!$A$27:$W$387,6,0))</f>
        <v/>
      </c>
      <c r="G239" s="86" t="str">
        <f>IF(B$11="","",VLOOKUP($A239,temporal!$A$27:$W$387,7,0))</f>
        <v/>
      </c>
      <c r="H239" s="87" t="str">
        <f>IF(A239="","",VLOOKUP($A239,temporal!$A$27:$W$387,8,0))</f>
        <v/>
      </c>
      <c r="I239" s="87" t="str">
        <f>IF(A239="","",VLOOKUP($A239,temporal!$A$27:$W$387,9,0))</f>
        <v/>
      </c>
      <c r="J239" s="87" t="str">
        <f>IF(A239="","",VLOOKUP($A239,temporal!$A$27:$W$387,10,0))</f>
        <v/>
      </c>
      <c r="K239" s="87" t="str">
        <f>IF(A239="","",VLOOKUP($A239,temporal!$A$27:$W$387,11,0))</f>
        <v/>
      </c>
      <c r="L239" s="87" t="str">
        <f>IF(A239="","",VLOOKUP($A239,temporal!$A$27:$W$387,12,0))</f>
        <v/>
      </c>
      <c r="N239" s="89" t="str">
        <f>IF(B$10="","",VLOOKUP($A239,temporal!$A$27:$W$387,14,0))</f>
        <v/>
      </c>
      <c r="O239" s="89" t="str">
        <f>IF(B$10="","",VLOOKUP($A239,temporal!$A$27:$W$387,15,0))</f>
        <v/>
      </c>
      <c r="P239" s="87" t="str">
        <f>IF(A239="","",VLOOKUP($A239,temporal!$A$27:$W$387,16,0))</f>
        <v/>
      </c>
      <c r="Q239" s="87" t="str">
        <f>IF(A239="","",VLOOKUP($A239,temporal!$A$27:$W$387,17,0))</f>
        <v/>
      </c>
      <c r="R239" s="87" t="str">
        <f>IF(A239="","",VLOOKUP($A239,temporal!$A$27:$W$387,18,0))</f>
        <v/>
      </c>
      <c r="S239" s="87" t="str">
        <f>IF(A239="","",VLOOKUP($A239,temporal!$A$27:$W$387,19,0))</f>
        <v/>
      </c>
      <c r="T239" s="87" t="str">
        <f>IF(A239="","",VLOOKUP($A239,temporal!$A$27:$W$387,20,0))</f>
        <v/>
      </c>
      <c r="V239" s="87" t="str">
        <f>VLOOKUP($A239,temporal!$A$27:$W$387,22,0)</f>
        <v/>
      </c>
      <c r="W239" s="87" t="str">
        <f>VLOOKUP($A239,temporal!$A$27:$W$387,23,0)</f>
        <v/>
      </c>
    </row>
    <row r="240" spans="1:23" s="88" customFormat="1" x14ac:dyDescent="0.2">
      <c r="A240" s="91" t="str">
        <f t="shared" si="3"/>
        <v/>
      </c>
      <c r="B240" s="84" t="str">
        <f>VLOOKUP($A240,temporal!$A$27:$W$387,2,0)</f>
        <v/>
      </c>
      <c r="C240" s="84" t="str">
        <f>IF(B240="","",VLOOKUP($A240,temporal!$A$27:$W$387,3,0))</f>
        <v/>
      </c>
      <c r="D240" s="85"/>
      <c r="E240" s="86" t="str">
        <f>IF(B$10="","",VLOOKUP($A240,temporal!$A$27:$W$387,5,0))</f>
        <v/>
      </c>
      <c r="F240" s="86" t="str">
        <f>IF(B$10="","",VLOOKUP($A240,temporal!$A$27:$W$387,6,0))</f>
        <v/>
      </c>
      <c r="G240" s="86" t="str">
        <f>IF(B$11="","",VLOOKUP($A240,temporal!$A$27:$W$387,7,0))</f>
        <v/>
      </c>
      <c r="H240" s="87" t="str">
        <f>IF(A240="","",VLOOKUP($A240,temporal!$A$27:$W$387,8,0))</f>
        <v/>
      </c>
      <c r="I240" s="87" t="str">
        <f>IF(A240="","",VLOOKUP($A240,temporal!$A$27:$W$387,9,0))</f>
        <v/>
      </c>
      <c r="J240" s="87" t="str">
        <f>IF(A240="","",VLOOKUP($A240,temporal!$A$27:$W$387,10,0))</f>
        <v/>
      </c>
      <c r="K240" s="87" t="str">
        <f>IF(A240="","",VLOOKUP($A240,temporal!$A$27:$W$387,11,0))</f>
        <v/>
      </c>
      <c r="L240" s="87" t="str">
        <f>IF(A240="","",VLOOKUP($A240,temporal!$A$27:$W$387,12,0))</f>
        <v/>
      </c>
      <c r="N240" s="89" t="str">
        <f>IF(B$10="","",VLOOKUP($A240,temporal!$A$27:$W$387,14,0))</f>
        <v/>
      </c>
      <c r="O240" s="89" t="str">
        <f>IF(B$10="","",VLOOKUP($A240,temporal!$A$27:$W$387,15,0))</f>
        <v/>
      </c>
      <c r="P240" s="87" t="str">
        <f>IF(A240="","",VLOOKUP($A240,temporal!$A$27:$W$387,16,0))</f>
        <v/>
      </c>
      <c r="Q240" s="87" t="str">
        <f>IF(A240="","",VLOOKUP($A240,temporal!$A$27:$W$387,17,0))</f>
        <v/>
      </c>
      <c r="R240" s="87" t="str">
        <f>IF(A240="","",VLOOKUP($A240,temporal!$A$27:$W$387,18,0))</f>
        <v/>
      </c>
      <c r="S240" s="87" t="str">
        <f>IF(A240="","",VLOOKUP($A240,temporal!$A$27:$W$387,19,0))</f>
        <v/>
      </c>
      <c r="T240" s="87" t="str">
        <f>IF(A240="","",VLOOKUP($A240,temporal!$A$27:$W$387,20,0))</f>
        <v/>
      </c>
      <c r="V240" s="87" t="str">
        <f>VLOOKUP($A240,temporal!$A$27:$W$387,22,0)</f>
        <v/>
      </c>
      <c r="W240" s="87" t="str">
        <f>VLOOKUP($A240,temporal!$A$27:$W$387,23,0)</f>
        <v/>
      </c>
    </row>
    <row r="241" spans="1:23" s="88" customFormat="1" x14ac:dyDescent="0.2">
      <c r="A241" s="91" t="str">
        <f t="shared" si="3"/>
        <v/>
      </c>
      <c r="B241" s="84" t="str">
        <f>VLOOKUP($A241,temporal!$A$27:$W$387,2,0)</f>
        <v/>
      </c>
      <c r="C241" s="84" t="str">
        <f>IF(B241="","",VLOOKUP($A241,temporal!$A$27:$W$387,3,0))</f>
        <v/>
      </c>
      <c r="D241" s="85"/>
      <c r="E241" s="86" t="str">
        <f>IF(B$10="","",VLOOKUP($A241,temporal!$A$27:$W$387,5,0))</f>
        <v/>
      </c>
      <c r="F241" s="86" t="str">
        <f>IF(B$10="","",VLOOKUP($A241,temporal!$A$27:$W$387,6,0))</f>
        <v/>
      </c>
      <c r="G241" s="86" t="str">
        <f>IF(B$11="","",VLOOKUP($A241,temporal!$A$27:$W$387,7,0))</f>
        <v/>
      </c>
      <c r="H241" s="87" t="str">
        <f>IF(A241="","",VLOOKUP($A241,temporal!$A$27:$W$387,8,0))</f>
        <v/>
      </c>
      <c r="I241" s="87" t="str">
        <f>IF(A241="","",VLOOKUP($A241,temporal!$A$27:$W$387,9,0))</f>
        <v/>
      </c>
      <c r="J241" s="87" t="str">
        <f>IF(A241="","",VLOOKUP($A241,temporal!$A$27:$W$387,10,0))</f>
        <v/>
      </c>
      <c r="K241" s="87" t="str">
        <f>IF(A241="","",VLOOKUP($A241,temporal!$A$27:$W$387,11,0))</f>
        <v/>
      </c>
      <c r="L241" s="87" t="str">
        <f>IF(A241="","",VLOOKUP($A241,temporal!$A$27:$W$387,12,0))</f>
        <v/>
      </c>
      <c r="N241" s="89" t="str">
        <f>IF(B$10="","",VLOOKUP($A241,temporal!$A$27:$W$387,14,0))</f>
        <v/>
      </c>
      <c r="O241" s="89" t="str">
        <f>IF(B$10="","",VLOOKUP($A241,temporal!$A$27:$W$387,15,0))</f>
        <v/>
      </c>
      <c r="P241" s="87" t="str">
        <f>IF(A241="","",VLOOKUP($A241,temporal!$A$27:$W$387,16,0))</f>
        <v/>
      </c>
      <c r="Q241" s="87" t="str">
        <f>IF(A241="","",VLOOKUP($A241,temporal!$A$27:$W$387,17,0))</f>
        <v/>
      </c>
      <c r="R241" s="87" t="str">
        <f>IF(A241="","",VLOOKUP($A241,temporal!$A$27:$W$387,18,0))</f>
        <v/>
      </c>
      <c r="S241" s="87" t="str">
        <f>IF(A241="","",VLOOKUP($A241,temporal!$A$27:$W$387,19,0))</f>
        <v/>
      </c>
      <c r="T241" s="87" t="str">
        <f>IF(A241="","",VLOOKUP($A241,temporal!$A$27:$W$387,20,0))</f>
        <v/>
      </c>
      <c r="V241" s="87" t="str">
        <f>VLOOKUP($A241,temporal!$A$27:$W$387,22,0)</f>
        <v/>
      </c>
      <c r="W241" s="87" t="str">
        <f>VLOOKUP($A241,temporal!$A$27:$W$387,23,0)</f>
        <v/>
      </c>
    </row>
    <row r="242" spans="1:23" s="88" customFormat="1" x14ac:dyDescent="0.2">
      <c r="A242" s="91" t="str">
        <f t="shared" si="3"/>
        <v/>
      </c>
      <c r="B242" s="84" t="str">
        <f>VLOOKUP($A242,temporal!$A$27:$W$387,2,0)</f>
        <v/>
      </c>
      <c r="C242" s="84" t="str">
        <f>IF(B242="","",VLOOKUP($A242,temporal!$A$27:$W$387,3,0))</f>
        <v/>
      </c>
      <c r="D242" s="85"/>
      <c r="E242" s="86" t="str">
        <f>IF(B$10="","",VLOOKUP($A242,temporal!$A$27:$W$387,5,0))</f>
        <v/>
      </c>
      <c r="F242" s="86" t="str">
        <f>IF(B$10="","",VLOOKUP($A242,temporal!$A$27:$W$387,6,0))</f>
        <v/>
      </c>
      <c r="G242" s="86" t="str">
        <f>IF(B$11="","",VLOOKUP($A242,temporal!$A$27:$W$387,7,0))</f>
        <v/>
      </c>
      <c r="H242" s="87" t="str">
        <f>IF(A242="","",VLOOKUP($A242,temporal!$A$27:$W$387,8,0))</f>
        <v/>
      </c>
      <c r="I242" s="87" t="str">
        <f>IF(A242="","",VLOOKUP($A242,temporal!$A$27:$W$387,9,0))</f>
        <v/>
      </c>
      <c r="J242" s="87" t="str">
        <f>IF(A242="","",VLOOKUP($A242,temporal!$A$27:$W$387,10,0))</f>
        <v/>
      </c>
      <c r="K242" s="87" t="str">
        <f>IF(A242="","",VLOOKUP($A242,temporal!$A$27:$W$387,11,0))</f>
        <v/>
      </c>
      <c r="L242" s="87" t="str">
        <f>IF(A242="","",VLOOKUP($A242,temporal!$A$27:$W$387,12,0))</f>
        <v/>
      </c>
      <c r="N242" s="89" t="str">
        <f>IF(B$10="","",VLOOKUP($A242,temporal!$A$27:$W$387,14,0))</f>
        <v/>
      </c>
      <c r="O242" s="89" t="str">
        <f>IF(B$10="","",VLOOKUP($A242,temporal!$A$27:$W$387,15,0))</f>
        <v/>
      </c>
      <c r="P242" s="87" t="str">
        <f>IF(A242="","",VLOOKUP($A242,temporal!$A$27:$W$387,16,0))</f>
        <v/>
      </c>
      <c r="Q242" s="87" t="str">
        <f>IF(A242="","",VLOOKUP($A242,temporal!$A$27:$W$387,17,0))</f>
        <v/>
      </c>
      <c r="R242" s="87" t="str">
        <f>IF(A242="","",VLOOKUP($A242,temporal!$A$27:$W$387,18,0))</f>
        <v/>
      </c>
      <c r="S242" s="87" t="str">
        <f>IF(A242="","",VLOOKUP($A242,temporal!$A$27:$W$387,19,0))</f>
        <v/>
      </c>
      <c r="T242" s="87" t="str">
        <f>IF(A242="","",VLOOKUP($A242,temporal!$A$27:$W$387,20,0))</f>
        <v/>
      </c>
      <c r="V242" s="87" t="str">
        <f>VLOOKUP($A242,temporal!$A$27:$W$387,22,0)</f>
        <v/>
      </c>
      <c r="W242" s="87" t="str">
        <f>VLOOKUP($A242,temporal!$A$27:$W$387,23,0)</f>
        <v/>
      </c>
    </row>
    <row r="243" spans="1:23" s="88" customFormat="1" x14ac:dyDescent="0.2">
      <c r="A243" s="91" t="str">
        <f t="shared" si="3"/>
        <v/>
      </c>
      <c r="B243" s="84" t="str">
        <f>VLOOKUP($A243,temporal!$A$27:$W$387,2,0)</f>
        <v/>
      </c>
      <c r="C243" s="84" t="str">
        <f>IF(B243="","",VLOOKUP($A243,temporal!$A$27:$W$387,3,0))</f>
        <v/>
      </c>
      <c r="D243" s="85"/>
      <c r="E243" s="86" t="str">
        <f>IF(B$10="","",VLOOKUP($A243,temporal!$A$27:$W$387,5,0))</f>
        <v/>
      </c>
      <c r="F243" s="86" t="str">
        <f>IF(B$10="","",VLOOKUP($A243,temporal!$A$27:$W$387,6,0))</f>
        <v/>
      </c>
      <c r="G243" s="86" t="str">
        <f>IF(B$11="","",VLOOKUP($A243,temporal!$A$27:$W$387,7,0))</f>
        <v/>
      </c>
      <c r="H243" s="87" t="str">
        <f>IF(A243="","",VLOOKUP($A243,temporal!$A$27:$W$387,8,0))</f>
        <v/>
      </c>
      <c r="I243" s="87" t="str">
        <f>IF(A243="","",VLOOKUP($A243,temporal!$A$27:$W$387,9,0))</f>
        <v/>
      </c>
      <c r="J243" s="87" t="str">
        <f>IF(A243="","",VLOOKUP($A243,temporal!$A$27:$W$387,10,0))</f>
        <v/>
      </c>
      <c r="K243" s="87" t="str">
        <f>IF(A243="","",VLOOKUP($A243,temporal!$A$27:$W$387,11,0))</f>
        <v/>
      </c>
      <c r="L243" s="87" t="str">
        <f>IF(A243="","",VLOOKUP($A243,temporal!$A$27:$W$387,12,0))</f>
        <v/>
      </c>
      <c r="N243" s="89" t="str">
        <f>IF(B$10="","",VLOOKUP($A243,temporal!$A$27:$W$387,14,0))</f>
        <v/>
      </c>
      <c r="O243" s="89" t="str">
        <f>IF(B$10="","",VLOOKUP($A243,temporal!$A$27:$W$387,15,0))</f>
        <v/>
      </c>
      <c r="P243" s="87" t="str">
        <f>IF(A243="","",VLOOKUP($A243,temporal!$A$27:$W$387,16,0))</f>
        <v/>
      </c>
      <c r="Q243" s="87" t="str">
        <f>IF(A243="","",VLOOKUP($A243,temporal!$A$27:$W$387,17,0))</f>
        <v/>
      </c>
      <c r="R243" s="87" t="str">
        <f>IF(A243="","",VLOOKUP($A243,temporal!$A$27:$W$387,18,0))</f>
        <v/>
      </c>
      <c r="S243" s="87" t="str">
        <f>IF(A243="","",VLOOKUP($A243,temporal!$A$27:$W$387,19,0))</f>
        <v/>
      </c>
      <c r="T243" s="87" t="str">
        <f>IF(A243="","",VLOOKUP($A243,temporal!$A$27:$W$387,20,0))</f>
        <v/>
      </c>
      <c r="V243" s="87" t="str">
        <f>VLOOKUP($A243,temporal!$A$27:$W$387,22,0)</f>
        <v/>
      </c>
      <c r="W243" s="87" t="str">
        <f>VLOOKUP($A243,temporal!$A$27:$W$387,23,0)</f>
        <v/>
      </c>
    </row>
    <row r="244" spans="1:23" s="88" customFormat="1" x14ac:dyDescent="0.2">
      <c r="A244" s="91" t="str">
        <f t="shared" si="3"/>
        <v/>
      </c>
      <c r="B244" s="84" t="str">
        <f>VLOOKUP($A244,temporal!$A$27:$W$387,2,0)</f>
        <v/>
      </c>
      <c r="C244" s="84" t="str">
        <f>IF(B244="","",VLOOKUP($A244,temporal!$A$27:$W$387,3,0))</f>
        <v/>
      </c>
      <c r="D244" s="85"/>
      <c r="E244" s="86" t="str">
        <f>IF(B$10="","",VLOOKUP($A244,temporal!$A$27:$W$387,5,0))</f>
        <v/>
      </c>
      <c r="F244" s="86" t="str">
        <f>IF(B$10="","",VLOOKUP($A244,temporal!$A$27:$W$387,6,0))</f>
        <v/>
      </c>
      <c r="G244" s="86" t="str">
        <f>IF(B$11="","",VLOOKUP($A244,temporal!$A$27:$W$387,7,0))</f>
        <v/>
      </c>
      <c r="H244" s="87" t="str">
        <f>IF(A244="","",VLOOKUP($A244,temporal!$A$27:$W$387,8,0))</f>
        <v/>
      </c>
      <c r="I244" s="87" t="str">
        <f>IF(A244="","",VLOOKUP($A244,temporal!$A$27:$W$387,9,0))</f>
        <v/>
      </c>
      <c r="J244" s="87" t="str">
        <f>IF(A244="","",VLOOKUP($A244,temporal!$A$27:$W$387,10,0))</f>
        <v/>
      </c>
      <c r="K244" s="87" t="str">
        <f>IF(A244="","",VLOOKUP($A244,temporal!$A$27:$W$387,11,0))</f>
        <v/>
      </c>
      <c r="L244" s="87" t="str">
        <f>IF(A244="","",VLOOKUP($A244,temporal!$A$27:$W$387,12,0))</f>
        <v/>
      </c>
      <c r="N244" s="89" t="str">
        <f>IF(B$10="","",VLOOKUP($A244,temporal!$A$27:$W$387,14,0))</f>
        <v/>
      </c>
      <c r="O244" s="89" t="str">
        <f>IF(B$10="","",VLOOKUP($A244,temporal!$A$27:$W$387,15,0))</f>
        <v/>
      </c>
      <c r="P244" s="87" t="str">
        <f>IF(A244="","",VLOOKUP($A244,temporal!$A$27:$W$387,16,0))</f>
        <v/>
      </c>
      <c r="Q244" s="87" t="str">
        <f>IF(A244="","",VLOOKUP($A244,temporal!$A$27:$W$387,17,0))</f>
        <v/>
      </c>
      <c r="R244" s="87" t="str">
        <f>IF(A244="","",VLOOKUP($A244,temporal!$A$27:$W$387,18,0))</f>
        <v/>
      </c>
      <c r="S244" s="87" t="str">
        <f>IF(A244="","",VLOOKUP($A244,temporal!$A$27:$W$387,19,0))</f>
        <v/>
      </c>
      <c r="T244" s="87" t="str">
        <f>IF(A244="","",VLOOKUP($A244,temporal!$A$27:$W$387,20,0))</f>
        <v/>
      </c>
      <c r="V244" s="87" t="str">
        <f>VLOOKUP($A244,temporal!$A$27:$W$387,22,0)</f>
        <v/>
      </c>
      <c r="W244" s="87" t="str">
        <f>VLOOKUP($A244,temporal!$A$27:$W$387,23,0)</f>
        <v/>
      </c>
    </row>
    <row r="245" spans="1:23" s="88" customFormat="1" x14ac:dyDescent="0.2">
      <c r="A245" s="91" t="str">
        <f t="shared" si="3"/>
        <v/>
      </c>
      <c r="B245" s="84" t="str">
        <f>VLOOKUP($A245,temporal!$A$27:$W$387,2,0)</f>
        <v/>
      </c>
      <c r="C245" s="84" t="str">
        <f>IF(B245="","",VLOOKUP($A245,temporal!$A$27:$W$387,3,0))</f>
        <v/>
      </c>
      <c r="D245" s="85"/>
      <c r="E245" s="86" t="str">
        <f>IF(B$10="","",VLOOKUP($A245,temporal!$A$27:$W$387,5,0))</f>
        <v/>
      </c>
      <c r="F245" s="86" t="str">
        <f>IF(B$10="","",VLOOKUP($A245,temporal!$A$27:$W$387,6,0))</f>
        <v/>
      </c>
      <c r="G245" s="86" t="str">
        <f>IF(B$11="","",VLOOKUP($A245,temporal!$A$27:$W$387,7,0))</f>
        <v/>
      </c>
      <c r="H245" s="87" t="str">
        <f>IF(A245="","",VLOOKUP($A245,temporal!$A$27:$W$387,8,0))</f>
        <v/>
      </c>
      <c r="I245" s="87" t="str">
        <f>IF(A245="","",VLOOKUP($A245,temporal!$A$27:$W$387,9,0))</f>
        <v/>
      </c>
      <c r="J245" s="87" t="str">
        <f>IF(A245="","",VLOOKUP($A245,temporal!$A$27:$W$387,10,0))</f>
        <v/>
      </c>
      <c r="K245" s="87" t="str">
        <f>IF(A245="","",VLOOKUP($A245,temporal!$A$27:$W$387,11,0))</f>
        <v/>
      </c>
      <c r="L245" s="87" t="str">
        <f>IF(A245="","",VLOOKUP($A245,temporal!$A$27:$W$387,12,0))</f>
        <v/>
      </c>
      <c r="N245" s="89" t="str">
        <f>IF(B$10="","",VLOOKUP($A245,temporal!$A$27:$W$387,14,0))</f>
        <v/>
      </c>
      <c r="O245" s="89" t="str">
        <f>IF(B$10="","",VLOOKUP($A245,temporal!$A$27:$W$387,15,0))</f>
        <v/>
      </c>
      <c r="P245" s="87" t="str">
        <f>IF(A245="","",VLOOKUP($A245,temporal!$A$27:$W$387,16,0))</f>
        <v/>
      </c>
      <c r="Q245" s="87" t="str">
        <f>IF(A245="","",VLOOKUP($A245,temporal!$A$27:$W$387,17,0))</f>
        <v/>
      </c>
      <c r="R245" s="87" t="str">
        <f>IF(A245="","",VLOOKUP($A245,temporal!$A$27:$W$387,18,0))</f>
        <v/>
      </c>
      <c r="S245" s="87" t="str">
        <f>IF(A245="","",VLOOKUP($A245,temporal!$A$27:$W$387,19,0))</f>
        <v/>
      </c>
      <c r="T245" s="87" t="str">
        <f>IF(A245="","",VLOOKUP($A245,temporal!$A$27:$W$387,20,0))</f>
        <v/>
      </c>
      <c r="V245" s="87" t="str">
        <f>VLOOKUP($A245,temporal!$A$27:$W$387,22,0)</f>
        <v/>
      </c>
      <c r="W245" s="87" t="str">
        <f>VLOOKUP($A245,temporal!$A$27:$W$387,23,0)</f>
        <v/>
      </c>
    </row>
    <row r="246" spans="1:23" s="88" customFormat="1" x14ac:dyDescent="0.2">
      <c r="A246" s="91" t="str">
        <f t="shared" si="3"/>
        <v/>
      </c>
      <c r="B246" s="84" t="str">
        <f>VLOOKUP($A246,temporal!$A$27:$W$387,2,0)</f>
        <v/>
      </c>
      <c r="C246" s="84" t="str">
        <f>IF(B246="","",VLOOKUP($A246,temporal!$A$27:$W$387,3,0))</f>
        <v/>
      </c>
      <c r="D246" s="85"/>
      <c r="E246" s="86" t="str">
        <f>IF(B$10="","",VLOOKUP($A246,temporal!$A$27:$W$387,5,0))</f>
        <v/>
      </c>
      <c r="F246" s="86" t="str">
        <f>IF(B$10="","",VLOOKUP($A246,temporal!$A$27:$W$387,6,0))</f>
        <v/>
      </c>
      <c r="G246" s="86" t="str">
        <f>IF(B$11="","",VLOOKUP($A246,temporal!$A$27:$W$387,7,0))</f>
        <v/>
      </c>
      <c r="H246" s="87" t="str">
        <f>IF(A246="","",VLOOKUP($A246,temporal!$A$27:$W$387,8,0))</f>
        <v/>
      </c>
      <c r="I246" s="87" t="str">
        <f>IF(A246="","",VLOOKUP($A246,temporal!$A$27:$W$387,9,0))</f>
        <v/>
      </c>
      <c r="J246" s="87" t="str">
        <f>IF(A246="","",VLOOKUP($A246,temporal!$A$27:$W$387,10,0))</f>
        <v/>
      </c>
      <c r="K246" s="87" t="str">
        <f>IF(A246="","",VLOOKUP($A246,temporal!$A$27:$W$387,11,0))</f>
        <v/>
      </c>
      <c r="L246" s="87" t="str">
        <f>IF(A246="","",VLOOKUP($A246,temporal!$A$27:$W$387,12,0))</f>
        <v/>
      </c>
      <c r="N246" s="89" t="str">
        <f>IF(B$10="","",VLOOKUP($A246,temporal!$A$27:$W$387,14,0))</f>
        <v/>
      </c>
      <c r="O246" s="89" t="str">
        <f>IF(B$10="","",VLOOKUP($A246,temporal!$A$27:$W$387,15,0))</f>
        <v/>
      </c>
      <c r="P246" s="87" t="str">
        <f>IF(A246="","",VLOOKUP($A246,temporal!$A$27:$W$387,16,0))</f>
        <v/>
      </c>
      <c r="Q246" s="87" t="str">
        <f>IF(A246="","",VLOOKUP($A246,temporal!$A$27:$W$387,17,0))</f>
        <v/>
      </c>
      <c r="R246" s="87" t="str">
        <f>IF(A246="","",VLOOKUP($A246,temporal!$A$27:$W$387,18,0))</f>
        <v/>
      </c>
      <c r="S246" s="87" t="str">
        <f>IF(A246="","",VLOOKUP($A246,temporal!$A$27:$W$387,19,0))</f>
        <v/>
      </c>
      <c r="T246" s="87" t="str">
        <f>IF(A246="","",VLOOKUP($A246,temporal!$A$27:$W$387,20,0))</f>
        <v/>
      </c>
      <c r="V246" s="87" t="str">
        <f>VLOOKUP($A246,temporal!$A$27:$W$387,22,0)</f>
        <v/>
      </c>
      <c r="W246" s="87" t="str">
        <f>VLOOKUP($A246,temporal!$A$27:$W$387,23,0)</f>
        <v/>
      </c>
    </row>
    <row r="247" spans="1:23" s="88" customFormat="1" x14ac:dyDescent="0.2">
      <c r="A247" s="91" t="str">
        <f t="shared" si="3"/>
        <v/>
      </c>
      <c r="B247" s="84" t="str">
        <f>VLOOKUP($A247,temporal!$A$27:$W$387,2,0)</f>
        <v/>
      </c>
      <c r="C247" s="84" t="str">
        <f>IF(B247="","",VLOOKUP($A247,temporal!$A$27:$W$387,3,0))</f>
        <v/>
      </c>
      <c r="D247" s="85"/>
      <c r="E247" s="86" t="str">
        <f>IF(B$10="","",VLOOKUP($A247,temporal!$A$27:$W$387,5,0))</f>
        <v/>
      </c>
      <c r="F247" s="86" t="str">
        <f>IF(B$10="","",VLOOKUP($A247,temporal!$A$27:$W$387,6,0))</f>
        <v/>
      </c>
      <c r="G247" s="86" t="str">
        <f>IF(B$11="","",VLOOKUP($A247,temporal!$A$27:$W$387,7,0))</f>
        <v/>
      </c>
      <c r="H247" s="87" t="str">
        <f>IF(A247="","",VLOOKUP($A247,temporal!$A$27:$W$387,8,0))</f>
        <v/>
      </c>
      <c r="I247" s="87" t="str">
        <f>IF(A247="","",VLOOKUP($A247,temporal!$A$27:$W$387,9,0))</f>
        <v/>
      </c>
      <c r="J247" s="87" t="str">
        <f>IF(A247="","",VLOOKUP($A247,temporal!$A$27:$W$387,10,0))</f>
        <v/>
      </c>
      <c r="K247" s="87" t="str">
        <f>IF(A247="","",VLOOKUP($A247,temporal!$A$27:$W$387,11,0))</f>
        <v/>
      </c>
      <c r="L247" s="87" t="str">
        <f>IF(A247="","",VLOOKUP($A247,temporal!$A$27:$W$387,12,0))</f>
        <v/>
      </c>
      <c r="N247" s="89" t="str">
        <f>IF(B$10="","",VLOOKUP($A247,temporal!$A$27:$W$387,14,0))</f>
        <v/>
      </c>
      <c r="O247" s="89" t="str">
        <f>IF(B$10="","",VLOOKUP($A247,temporal!$A$27:$W$387,15,0))</f>
        <v/>
      </c>
      <c r="P247" s="87" t="str">
        <f>IF(A247="","",VLOOKUP($A247,temporal!$A$27:$W$387,16,0))</f>
        <v/>
      </c>
      <c r="Q247" s="87" t="str">
        <f>IF(A247="","",VLOOKUP($A247,temporal!$A$27:$W$387,17,0))</f>
        <v/>
      </c>
      <c r="R247" s="87" t="str">
        <f>IF(A247="","",VLOOKUP($A247,temporal!$A$27:$W$387,18,0))</f>
        <v/>
      </c>
      <c r="S247" s="87" t="str">
        <f>IF(A247="","",VLOOKUP($A247,temporal!$A$27:$W$387,19,0))</f>
        <v/>
      </c>
      <c r="T247" s="87" t="str">
        <f>IF(A247="","",VLOOKUP($A247,temporal!$A$27:$W$387,20,0))</f>
        <v/>
      </c>
      <c r="V247" s="87" t="str">
        <f>VLOOKUP($A247,temporal!$A$27:$W$387,22,0)</f>
        <v/>
      </c>
      <c r="W247" s="87" t="str">
        <f>VLOOKUP($A247,temporal!$A$27:$W$387,23,0)</f>
        <v/>
      </c>
    </row>
    <row r="248" spans="1:23" s="88" customFormat="1" x14ac:dyDescent="0.2">
      <c r="A248" s="91" t="str">
        <f t="shared" si="3"/>
        <v/>
      </c>
      <c r="B248" s="84" t="str">
        <f>VLOOKUP($A248,temporal!$A$27:$W$387,2,0)</f>
        <v/>
      </c>
      <c r="C248" s="84" t="str">
        <f>IF(B248="","",VLOOKUP($A248,temporal!$A$27:$W$387,3,0))</f>
        <v/>
      </c>
      <c r="D248" s="85"/>
      <c r="E248" s="86" t="str">
        <f>IF(B$10="","",VLOOKUP($A248,temporal!$A$27:$W$387,5,0))</f>
        <v/>
      </c>
      <c r="F248" s="86" t="str">
        <f>IF(B$10="","",VLOOKUP($A248,temporal!$A$27:$W$387,6,0))</f>
        <v/>
      </c>
      <c r="G248" s="86" t="str">
        <f>IF(B$11="","",VLOOKUP($A248,temporal!$A$27:$W$387,7,0))</f>
        <v/>
      </c>
      <c r="H248" s="87" t="str">
        <f>IF(A248="","",VLOOKUP($A248,temporal!$A$27:$W$387,8,0))</f>
        <v/>
      </c>
      <c r="I248" s="87" t="str">
        <f>IF(A248="","",VLOOKUP($A248,temporal!$A$27:$W$387,9,0))</f>
        <v/>
      </c>
      <c r="J248" s="87" t="str">
        <f>IF(A248="","",VLOOKUP($A248,temporal!$A$27:$W$387,10,0))</f>
        <v/>
      </c>
      <c r="K248" s="87" t="str">
        <f>IF(A248="","",VLOOKUP($A248,temporal!$A$27:$W$387,11,0))</f>
        <v/>
      </c>
      <c r="L248" s="87" t="str">
        <f>IF(A248="","",VLOOKUP($A248,temporal!$A$27:$W$387,12,0))</f>
        <v/>
      </c>
      <c r="N248" s="89" t="str">
        <f>IF(B$10="","",VLOOKUP($A248,temporal!$A$27:$W$387,14,0))</f>
        <v/>
      </c>
      <c r="O248" s="89" t="str">
        <f>IF(B$10="","",VLOOKUP($A248,temporal!$A$27:$W$387,15,0))</f>
        <v/>
      </c>
      <c r="P248" s="87" t="str">
        <f>IF(A248="","",VLOOKUP($A248,temporal!$A$27:$W$387,16,0))</f>
        <v/>
      </c>
      <c r="Q248" s="87" t="str">
        <f>IF(A248="","",VLOOKUP($A248,temporal!$A$27:$W$387,17,0))</f>
        <v/>
      </c>
      <c r="R248" s="87" t="str">
        <f>IF(A248="","",VLOOKUP($A248,temporal!$A$27:$W$387,18,0))</f>
        <v/>
      </c>
      <c r="S248" s="87" t="str">
        <f>IF(A248="","",VLOOKUP($A248,temporal!$A$27:$W$387,19,0))</f>
        <v/>
      </c>
      <c r="T248" s="87" t="str">
        <f>IF(A248="","",VLOOKUP($A248,temporal!$A$27:$W$387,20,0))</f>
        <v/>
      </c>
      <c r="V248" s="87" t="str">
        <f>VLOOKUP($A248,temporal!$A$27:$W$387,22,0)</f>
        <v/>
      </c>
      <c r="W248" s="87" t="str">
        <f>VLOOKUP($A248,temporal!$A$27:$W$387,23,0)</f>
        <v/>
      </c>
    </row>
    <row r="249" spans="1:23" s="88" customFormat="1" x14ac:dyDescent="0.2">
      <c r="A249" s="91" t="str">
        <f t="shared" si="3"/>
        <v/>
      </c>
      <c r="B249" s="84" t="str">
        <f>VLOOKUP($A249,temporal!$A$27:$W$387,2,0)</f>
        <v/>
      </c>
      <c r="C249" s="84" t="str">
        <f>IF(B249="","",VLOOKUP($A249,temporal!$A$27:$W$387,3,0))</f>
        <v/>
      </c>
      <c r="D249" s="85"/>
      <c r="E249" s="86" t="str">
        <f>IF(B$10="","",VLOOKUP($A249,temporal!$A$27:$W$387,5,0))</f>
        <v/>
      </c>
      <c r="F249" s="86" t="str">
        <f>IF(B$10="","",VLOOKUP($A249,temporal!$A$27:$W$387,6,0))</f>
        <v/>
      </c>
      <c r="G249" s="86" t="str">
        <f>IF(B$11="","",VLOOKUP($A249,temporal!$A$27:$W$387,7,0))</f>
        <v/>
      </c>
      <c r="H249" s="87" t="str">
        <f>IF(A249="","",VLOOKUP($A249,temporal!$A$27:$W$387,8,0))</f>
        <v/>
      </c>
      <c r="I249" s="87" t="str">
        <f>IF(A249="","",VLOOKUP($A249,temporal!$A$27:$W$387,9,0))</f>
        <v/>
      </c>
      <c r="J249" s="87" t="str">
        <f>IF(A249="","",VLOOKUP($A249,temporal!$A$27:$W$387,10,0))</f>
        <v/>
      </c>
      <c r="K249" s="87" t="str">
        <f>IF(A249="","",VLOOKUP($A249,temporal!$A$27:$W$387,11,0))</f>
        <v/>
      </c>
      <c r="L249" s="87" t="str">
        <f>IF(A249="","",VLOOKUP($A249,temporal!$A$27:$W$387,12,0))</f>
        <v/>
      </c>
      <c r="N249" s="89" t="str">
        <f>IF(B$10="","",VLOOKUP($A249,temporal!$A$27:$W$387,14,0))</f>
        <v/>
      </c>
      <c r="O249" s="89" t="str">
        <f>IF(B$10="","",VLOOKUP($A249,temporal!$A$27:$W$387,15,0))</f>
        <v/>
      </c>
      <c r="P249" s="87" t="str">
        <f>IF(A249="","",VLOOKUP($A249,temporal!$A$27:$W$387,16,0))</f>
        <v/>
      </c>
      <c r="Q249" s="87" t="str">
        <f>IF(A249="","",VLOOKUP($A249,temporal!$A$27:$W$387,17,0))</f>
        <v/>
      </c>
      <c r="R249" s="87" t="str">
        <f>IF(A249="","",VLOOKUP($A249,temporal!$A$27:$W$387,18,0))</f>
        <v/>
      </c>
      <c r="S249" s="87" t="str">
        <f>IF(A249="","",VLOOKUP($A249,temporal!$A$27:$W$387,19,0))</f>
        <v/>
      </c>
      <c r="T249" s="87" t="str">
        <f>IF(A249="","",VLOOKUP($A249,temporal!$A$27:$W$387,20,0))</f>
        <v/>
      </c>
      <c r="V249" s="87" t="str">
        <f>VLOOKUP($A249,temporal!$A$27:$W$387,22,0)</f>
        <v/>
      </c>
      <c r="W249" s="87" t="str">
        <f>VLOOKUP($A249,temporal!$A$27:$W$387,23,0)</f>
        <v/>
      </c>
    </row>
    <row r="250" spans="1:23" s="88" customFormat="1" x14ac:dyDescent="0.2">
      <c r="A250" s="91" t="str">
        <f t="shared" si="3"/>
        <v/>
      </c>
      <c r="B250" s="84" t="str">
        <f>VLOOKUP($A250,temporal!$A$27:$W$387,2,0)</f>
        <v/>
      </c>
      <c r="C250" s="84" t="str">
        <f>IF(B250="","",VLOOKUP($A250,temporal!$A$27:$W$387,3,0))</f>
        <v/>
      </c>
      <c r="D250" s="85"/>
      <c r="E250" s="86" t="str">
        <f>IF(B$10="","",VLOOKUP($A250,temporal!$A$27:$W$387,5,0))</f>
        <v/>
      </c>
      <c r="F250" s="86" t="str">
        <f>IF(B$10="","",VLOOKUP($A250,temporal!$A$27:$W$387,6,0))</f>
        <v/>
      </c>
      <c r="G250" s="86" t="str">
        <f>IF(B$11="","",VLOOKUP($A250,temporal!$A$27:$W$387,7,0))</f>
        <v/>
      </c>
      <c r="H250" s="87" t="str">
        <f>IF(A250="","",VLOOKUP($A250,temporal!$A$27:$W$387,8,0))</f>
        <v/>
      </c>
      <c r="I250" s="87" t="str">
        <f>IF(A250="","",VLOOKUP($A250,temporal!$A$27:$W$387,9,0))</f>
        <v/>
      </c>
      <c r="J250" s="87" t="str">
        <f>IF(A250="","",VLOOKUP($A250,temporal!$A$27:$W$387,10,0))</f>
        <v/>
      </c>
      <c r="K250" s="87" t="str">
        <f>IF(A250="","",VLOOKUP($A250,temporal!$A$27:$W$387,11,0))</f>
        <v/>
      </c>
      <c r="L250" s="87" t="str">
        <f>IF(A250="","",VLOOKUP($A250,temporal!$A$27:$W$387,12,0))</f>
        <v/>
      </c>
      <c r="N250" s="89" t="str">
        <f>IF(B$10="","",VLOOKUP($A250,temporal!$A$27:$W$387,14,0))</f>
        <v/>
      </c>
      <c r="O250" s="89" t="str">
        <f>IF(B$10="","",VLOOKUP($A250,temporal!$A$27:$W$387,15,0))</f>
        <v/>
      </c>
      <c r="P250" s="87" t="str">
        <f>IF(A250="","",VLOOKUP($A250,temporal!$A$27:$W$387,16,0))</f>
        <v/>
      </c>
      <c r="Q250" s="87" t="str">
        <f>IF(A250="","",VLOOKUP($A250,temporal!$A$27:$W$387,17,0))</f>
        <v/>
      </c>
      <c r="R250" s="87" t="str">
        <f>IF(A250="","",VLOOKUP($A250,temporal!$A$27:$W$387,18,0))</f>
        <v/>
      </c>
      <c r="S250" s="87" t="str">
        <f>IF(A250="","",VLOOKUP($A250,temporal!$A$27:$W$387,19,0))</f>
        <v/>
      </c>
      <c r="T250" s="87" t="str">
        <f>IF(A250="","",VLOOKUP($A250,temporal!$A$27:$W$387,20,0))</f>
        <v/>
      </c>
      <c r="V250" s="87" t="str">
        <f>VLOOKUP($A250,temporal!$A$27:$W$387,22,0)</f>
        <v/>
      </c>
      <c r="W250" s="87" t="str">
        <f>VLOOKUP($A250,temporal!$A$27:$W$387,23,0)</f>
        <v/>
      </c>
    </row>
    <row r="251" spans="1:23" s="88" customFormat="1" x14ac:dyDescent="0.2">
      <c r="A251" s="91" t="str">
        <f t="shared" si="3"/>
        <v/>
      </c>
      <c r="B251" s="84" t="str">
        <f>VLOOKUP($A251,temporal!$A$27:$W$387,2,0)</f>
        <v/>
      </c>
      <c r="C251" s="84" t="str">
        <f>IF(B251="","",VLOOKUP($A251,temporal!$A$27:$W$387,3,0))</f>
        <v/>
      </c>
      <c r="D251" s="85"/>
      <c r="E251" s="86" t="str">
        <f>IF(B$10="","",VLOOKUP($A251,temporal!$A$27:$W$387,5,0))</f>
        <v/>
      </c>
      <c r="F251" s="86" t="str">
        <f>IF(B$10="","",VLOOKUP($A251,temporal!$A$27:$W$387,6,0))</f>
        <v/>
      </c>
      <c r="G251" s="86" t="str">
        <f>IF(B$11="","",VLOOKUP($A251,temporal!$A$27:$W$387,7,0))</f>
        <v/>
      </c>
      <c r="H251" s="87" t="str">
        <f>IF(A251="","",VLOOKUP($A251,temporal!$A$27:$W$387,8,0))</f>
        <v/>
      </c>
      <c r="I251" s="87" t="str">
        <f>IF(A251="","",VLOOKUP($A251,temporal!$A$27:$W$387,9,0))</f>
        <v/>
      </c>
      <c r="J251" s="87" t="str">
        <f>IF(A251="","",VLOOKUP($A251,temporal!$A$27:$W$387,10,0))</f>
        <v/>
      </c>
      <c r="K251" s="87" t="str">
        <f>IF(A251="","",VLOOKUP($A251,temporal!$A$27:$W$387,11,0))</f>
        <v/>
      </c>
      <c r="L251" s="87" t="str">
        <f>IF(A251="","",VLOOKUP($A251,temporal!$A$27:$W$387,12,0))</f>
        <v/>
      </c>
      <c r="N251" s="89" t="str">
        <f>IF(B$10="","",VLOOKUP($A251,temporal!$A$27:$W$387,14,0))</f>
        <v/>
      </c>
      <c r="O251" s="89" t="str">
        <f>IF(B$10="","",VLOOKUP($A251,temporal!$A$27:$W$387,15,0))</f>
        <v/>
      </c>
      <c r="P251" s="87" t="str">
        <f>IF(A251="","",VLOOKUP($A251,temporal!$A$27:$W$387,16,0))</f>
        <v/>
      </c>
      <c r="Q251" s="87" t="str">
        <f>IF(A251="","",VLOOKUP($A251,temporal!$A$27:$W$387,17,0))</f>
        <v/>
      </c>
      <c r="R251" s="87" t="str">
        <f>IF(A251="","",VLOOKUP($A251,temporal!$A$27:$W$387,18,0))</f>
        <v/>
      </c>
      <c r="S251" s="87" t="str">
        <f>IF(A251="","",VLOOKUP($A251,temporal!$A$27:$W$387,19,0))</f>
        <v/>
      </c>
      <c r="T251" s="87" t="str">
        <f>IF(A251="","",VLOOKUP($A251,temporal!$A$27:$W$387,20,0))</f>
        <v/>
      </c>
      <c r="V251" s="87" t="str">
        <f>VLOOKUP($A251,temporal!$A$27:$W$387,22,0)</f>
        <v/>
      </c>
      <c r="W251" s="87" t="str">
        <f>VLOOKUP($A251,temporal!$A$27:$W$387,23,0)</f>
        <v/>
      </c>
    </row>
    <row r="252" spans="1:23" s="88" customFormat="1" x14ac:dyDescent="0.2">
      <c r="A252" s="91" t="str">
        <f t="shared" si="3"/>
        <v/>
      </c>
      <c r="B252" s="84" t="str">
        <f>VLOOKUP($A252,temporal!$A$27:$W$387,2,0)</f>
        <v/>
      </c>
      <c r="C252" s="84" t="str">
        <f>IF(B252="","",VLOOKUP($A252,temporal!$A$27:$W$387,3,0))</f>
        <v/>
      </c>
      <c r="D252" s="85"/>
      <c r="E252" s="86" t="str">
        <f>IF(B$10="","",VLOOKUP($A252,temporal!$A$27:$W$387,5,0))</f>
        <v/>
      </c>
      <c r="F252" s="86" t="str">
        <f>IF(B$10="","",VLOOKUP($A252,temporal!$A$27:$W$387,6,0))</f>
        <v/>
      </c>
      <c r="G252" s="86" t="str">
        <f>IF(B$11="","",VLOOKUP($A252,temporal!$A$27:$W$387,7,0))</f>
        <v/>
      </c>
      <c r="H252" s="87" t="str">
        <f>IF(A252="","",VLOOKUP($A252,temporal!$A$27:$W$387,8,0))</f>
        <v/>
      </c>
      <c r="I252" s="87" t="str">
        <f>IF(A252="","",VLOOKUP($A252,temporal!$A$27:$W$387,9,0))</f>
        <v/>
      </c>
      <c r="J252" s="87" t="str">
        <f>IF(A252="","",VLOOKUP($A252,temporal!$A$27:$W$387,10,0))</f>
        <v/>
      </c>
      <c r="K252" s="87" t="str">
        <f>IF(A252="","",VLOOKUP($A252,temporal!$A$27:$W$387,11,0))</f>
        <v/>
      </c>
      <c r="L252" s="87" t="str">
        <f>IF(A252="","",VLOOKUP($A252,temporal!$A$27:$W$387,12,0))</f>
        <v/>
      </c>
      <c r="N252" s="89" t="str">
        <f>IF(B$10="","",VLOOKUP($A252,temporal!$A$27:$W$387,14,0))</f>
        <v/>
      </c>
      <c r="O252" s="89" t="str">
        <f>IF(B$10="","",VLOOKUP($A252,temporal!$A$27:$W$387,15,0))</f>
        <v/>
      </c>
      <c r="P252" s="87" t="str">
        <f>IF(A252="","",VLOOKUP($A252,temporal!$A$27:$W$387,16,0))</f>
        <v/>
      </c>
      <c r="Q252" s="87" t="str">
        <f>IF(A252="","",VLOOKUP($A252,temporal!$A$27:$W$387,17,0))</f>
        <v/>
      </c>
      <c r="R252" s="87" t="str">
        <f>IF(A252="","",VLOOKUP($A252,temporal!$A$27:$W$387,18,0))</f>
        <v/>
      </c>
      <c r="S252" s="87" t="str">
        <f>IF(A252="","",VLOOKUP($A252,temporal!$A$27:$W$387,19,0))</f>
        <v/>
      </c>
      <c r="T252" s="87" t="str">
        <f>IF(A252="","",VLOOKUP($A252,temporal!$A$27:$W$387,20,0))</f>
        <v/>
      </c>
      <c r="V252" s="87" t="str">
        <f>VLOOKUP($A252,temporal!$A$27:$W$387,22,0)</f>
        <v/>
      </c>
      <c r="W252" s="87" t="str">
        <f>VLOOKUP($A252,temporal!$A$27:$W$387,23,0)</f>
        <v/>
      </c>
    </row>
    <row r="253" spans="1:23" s="88" customFormat="1" x14ac:dyDescent="0.2">
      <c r="A253" s="91" t="str">
        <f t="shared" si="3"/>
        <v/>
      </c>
      <c r="B253" s="84" t="str">
        <f>VLOOKUP($A253,temporal!$A$27:$W$387,2,0)</f>
        <v/>
      </c>
      <c r="C253" s="84" t="str">
        <f>IF(B253="","",VLOOKUP($A253,temporal!$A$27:$W$387,3,0))</f>
        <v/>
      </c>
      <c r="D253" s="85"/>
      <c r="E253" s="86" t="str">
        <f>IF(B$10="","",VLOOKUP($A253,temporal!$A$27:$W$387,5,0))</f>
        <v/>
      </c>
      <c r="F253" s="86" t="str">
        <f>IF(B$10="","",VLOOKUP($A253,temporal!$A$27:$W$387,6,0))</f>
        <v/>
      </c>
      <c r="G253" s="86" t="str">
        <f>IF(B$11="","",VLOOKUP($A253,temporal!$A$27:$W$387,7,0))</f>
        <v/>
      </c>
      <c r="H253" s="87" t="str">
        <f>IF(A253="","",VLOOKUP($A253,temporal!$A$27:$W$387,8,0))</f>
        <v/>
      </c>
      <c r="I253" s="87" t="str">
        <f>IF(A253="","",VLOOKUP($A253,temporal!$A$27:$W$387,9,0))</f>
        <v/>
      </c>
      <c r="J253" s="87" t="str">
        <f>IF(A253="","",VLOOKUP($A253,temporal!$A$27:$W$387,10,0))</f>
        <v/>
      </c>
      <c r="K253" s="87" t="str">
        <f>IF(A253="","",VLOOKUP($A253,temporal!$A$27:$W$387,11,0))</f>
        <v/>
      </c>
      <c r="L253" s="87" t="str">
        <f>IF(A253="","",VLOOKUP($A253,temporal!$A$27:$W$387,12,0))</f>
        <v/>
      </c>
      <c r="N253" s="89" t="str">
        <f>IF(B$10="","",VLOOKUP($A253,temporal!$A$27:$W$387,14,0))</f>
        <v/>
      </c>
      <c r="O253" s="89" t="str">
        <f>IF(B$10="","",VLOOKUP($A253,temporal!$A$27:$W$387,15,0))</f>
        <v/>
      </c>
      <c r="P253" s="87" t="str">
        <f>IF(A253="","",VLOOKUP($A253,temporal!$A$27:$W$387,16,0))</f>
        <v/>
      </c>
      <c r="Q253" s="87" t="str">
        <f>IF(A253="","",VLOOKUP($A253,temporal!$A$27:$W$387,17,0))</f>
        <v/>
      </c>
      <c r="R253" s="87" t="str">
        <f>IF(A253="","",VLOOKUP($A253,temporal!$A$27:$W$387,18,0))</f>
        <v/>
      </c>
      <c r="S253" s="87" t="str">
        <f>IF(A253="","",VLOOKUP($A253,temporal!$A$27:$W$387,19,0))</f>
        <v/>
      </c>
      <c r="T253" s="87" t="str">
        <f>IF(A253="","",VLOOKUP($A253,temporal!$A$27:$W$387,20,0))</f>
        <v/>
      </c>
      <c r="V253" s="87" t="str">
        <f>VLOOKUP($A253,temporal!$A$27:$W$387,22,0)</f>
        <v/>
      </c>
      <c r="W253" s="87" t="str">
        <f>VLOOKUP($A253,temporal!$A$27:$W$387,23,0)</f>
        <v/>
      </c>
    </row>
    <row r="254" spans="1:23" s="88" customFormat="1" x14ac:dyDescent="0.2">
      <c r="A254" s="91" t="str">
        <f t="shared" si="3"/>
        <v/>
      </c>
      <c r="B254" s="84" t="str">
        <f>VLOOKUP($A254,temporal!$A$27:$W$387,2,0)</f>
        <v/>
      </c>
      <c r="C254" s="84" t="str">
        <f>IF(B254="","",VLOOKUP($A254,temporal!$A$27:$W$387,3,0))</f>
        <v/>
      </c>
      <c r="D254" s="85"/>
      <c r="E254" s="86" t="str">
        <f>IF(B$10="","",VLOOKUP($A254,temporal!$A$27:$W$387,5,0))</f>
        <v/>
      </c>
      <c r="F254" s="86" t="str">
        <f>IF(B$10="","",VLOOKUP($A254,temporal!$A$27:$W$387,6,0))</f>
        <v/>
      </c>
      <c r="G254" s="86" t="str">
        <f>IF(B$11="","",VLOOKUP($A254,temporal!$A$27:$W$387,7,0))</f>
        <v/>
      </c>
      <c r="H254" s="87" t="str">
        <f>IF(A254="","",VLOOKUP($A254,temporal!$A$27:$W$387,8,0))</f>
        <v/>
      </c>
      <c r="I254" s="87" t="str">
        <f>IF(A254="","",VLOOKUP($A254,temporal!$A$27:$W$387,9,0))</f>
        <v/>
      </c>
      <c r="J254" s="87" t="str">
        <f>IF(A254="","",VLOOKUP($A254,temporal!$A$27:$W$387,10,0))</f>
        <v/>
      </c>
      <c r="K254" s="87" t="str">
        <f>IF(A254="","",VLOOKUP($A254,temporal!$A$27:$W$387,11,0))</f>
        <v/>
      </c>
      <c r="L254" s="87" t="str">
        <f>IF(A254="","",VLOOKUP($A254,temporal!$A$27:$W$387,12,0))</f>
        <v/>
      </c>
      <c r="N254" s="89" t="str">
        <f>IF(B$10="","",VLOOKUP($A254,temporal!$A$27:$W$387,14,0))</f>
        <v/>
      </c>
      <c r="O254" s="89" t="str">
        <f>IF(B$10="","",VLOOKUP($A254,temporal!$A$27:$W$387,15,0))</f>
        <v/>
      </c>
      <c r="P254" s="87" t="str">
        <f>IF(A254="","",VLOOKUP($A254,temporal!$A$27:$W$387,16,0))</f>
        <v/>
      </c>
      <c r="Q254" s="87" t="str">
        <f>IF(A254="","",VLOOKUP($A254,temporal!$A$27:$W$387,17,0))</f>
        <v/>
      </c>
      <c r="R254" s="87" t="str">
        <f>IF(A254="","",VLOOKUP($A254,temporal!$A$27:$W$387,18,0))</f>
        <v/>
      </c>
      <c r="S254" s="87" t="str">
        <f>IF(A254="","",VLOOKUP($A254,temporal!$A$27:$W$387,19,0))</f>
        <v/>
      </c>
      <c r="T254" s="87" t="str">
        <f>IF(A254="","",VLOOKUP($A254,temporal!$A$27:$W$387,20,0))</f>
        <v/>
      </c>
      <c r="V254" s="87" t="str">
        <f>VLOOKUP($A254,temporal!$A$27:$W$387,22,0)</f>
        <v/>
      </c>
      <c r="W254" s="87" t="str">
        <f>VLOOKUP($A254,temporal!$A$27:$W$387,23,0)</f>
        <v/>
      </c>
    </row>
    <row r="255" spans="1:23" s="88" customFormat="1" x14ac:dyDescent="0.2">
      <c r="A255" s="91" t="str">
        <f t="shared" si="3"/>
        <v/>
      </c>
      <c r="B255" s="84" t="str">
        <f>VLOOKUP($A255,temporal!$A$27:$W$387,2,0)</f>
        <v/>
      </c>
      <c r="C255" s="84" t="str">
        <f>IF(B255="","",VLOOKUP($A255,temporal!$A$27:$W$387,3,0))</f>
        <v/>
      </c>
      <c r="D255" s="85"/>
      <c r="E255" s="86" t="str">
        <f>IF(B$10="","",VLOOKUP($A255,temporal!$A$27:$W$387,5,0))</f>
        <v/>
      </c>
      <c r="F255" s="86" t="str">
        <f>IF(B$10="","",VLOOKUP($A255,temporal!$A$27:$W$387,6,0))</f>
        <v/>
      </c>
      <c r="G255" s="86" t="str">
        <f>IF(B$11="","",VLOOKUP($A255,temporal!$A$27:$W$387,7,0))</f>
        <v/>
      </c>
      <c r="H255" s="87" t="str">
        <f>IF(A255="","",VLOOKUP($A255,temporal!$A$27:$W$387,8,0))</f>
        <v/>
      </c>
      <c r="I255" s="87" t="str">
        <f>IF(A255="","",VLOOKUP($A255,temporal!$A$27:$W$387,9,0))</f>
        <v/>
      </c>
      <c r="J255" s="87" t="str">
        <f>IF(A255="","",VLOOKUP($A255,temporal!$A$27:$W$387,10,0))</f>
        <v/>
      </c>
      <c r="K255" s="87" t="str">
        <f>IF(A255="","",VLOOKUP($A255,temporal!$A$27:$W$387,11,0))</f>
        <v/>
      </c>
      <c r="L255" s="87" t="str">
        <f>IF(A255="","",VLOOKUP($A255,temporal!$A$27:$W$387,12,0))</f>
        <v/>
      </c>
      <c r="N255" s="89" t="str">
        <f>IF(B$10="","",VLOOKUP($A255,temporal!$A$27:$W$387,14,0))</f>
        <v/>
      </c>
      <c r="O255" s="89" t="str">
        <f>IF(B$10="","",VLOOKUP($A255,temporal!$A$27:$W$387,15,0))</f>
        <v/>
      </c>
      <c r="P255" s="87" t="str">
        <f>IF(A255="","",VLOOKUP($A255,temporal!$A$27:$W$387,16,0))</f>
        <v/>
      </c>
      <c r="Q255" s="87" t="str">
        <f>IF(A255="","",VLOOKUP($A255,temporal!$A$27:$W$387,17,0))</f>
        <v/>
      </c>
      <c r="R255" s="87" t="str">
        <f>IF(A255="","",VLOOKUP($A255,temporal!$A$27:$W$387,18,0))</f>
        <v/>
      </c>
      <c r="S255" s="87" t="str">
        <f>IF(A255="","",VLOOKUP($A255,temporal!$A$27:$W$387,19,0))</f>
        <v/>
      </c>
      <c r="T255" s="87" t="str">
        <f>IF(A255="","",VLOOKUP($A255,temporal!$A$27:$W$387,20,0))</f>
        <v/>
      </c>
      <c r="V255" s="87" t="str">
        <f>VLOOKUP($A255,temporal!$A$27:$W$387,22,0)</f>
        <v/>
      </c>
      <c r="W255" s="87" t="str">
        <f>VLOOKUP($A255,temporal!$A$27:$W$387,23,0)</f>
        <v/>
      </c>
    </row>
    <row r="256" spans="1:23" s="88" customFormat="1" x14ac:dyDescent="0.2">
      <c r="A256" s="91" t="str">
        <f t="shared" si="3"/>
        <v/>
      </c>
      <c r="B256" s="84" t="str">
        <f>VLOOKUP($A256,temporal!$A$27:$W$387,2,0)</f>
        <v/>
      </c>
      <c r="C256" s="84" t="str">
        <f>IF(B256="","",VLOOKUP($A256,temporal!$A$27:$W$387,3,0))</f>
        <v/>
      </c>
      <c r="D256" s="85"/>
      <c r="E256" s="86" t="str">
        <f>IF(B$10="","",VLOOKUP($A256,temporal!$A$27:$W$387,5,0))</f>
        <v/>
      </c>
      <c r="F256" s="86" t="str">
        <f>IF(B$10="","",VLOOKUP($A256,temporal!$A$27:$W$387,6,0))</f>
        <v/>
      </c>
      <c r="G256" s="86" t="str">
        <f>IF(B$11="","",VLOOKUP($A256,temporal!$A$27:$W$387,7,0))</f>
        <v/>
      </c>
      <c r="H256" s="87" t="str">
        <f>IF(A256="","",VLOOKUP($A256,temporal!$A$27:$W$387,8,0))</f>
        <v/>
      </c>
      <c r="I256" s="87" t="str">
        <f>IF(A256="","",VLOOKUP($A256,temporal!$A$27:$W$387,9,0))</f>
        <v/>
      </c>
      <c r="J256" s="87" t="str">
        <f>IF(A256="","",VLOOKUP($A256,temporal!$A$27:$W$387,10,0))</f>
        <v/>
      </c>
      <c r="K256" s="87" t="str">
        <f>IF(A256="","",VLOOKUP($A256,temporal!$A$27:$W$387,11,0))</f>
        <v/>
      </c>
      <c r="L256" s="87" t="str">
        <f>IF(A256="","",VLOOKUP($A256,temporal!$A$27:$W$387,12,0))</f>
        <v/>
      </c>
      <c r="N256" s="89" t="str">
        <f>IF(B$10="","",VLOOKUP($A256,temporal!$A$27:$W$387,14,0))</f>
        <v/>
      </c>
      <c r="O256" s="89" t="str">
        <f>IF(B$10="","",VLOOKUP($A256,temporal!$A$27:$W$387,15,0))</f>
        <v/>
      </c>
      <c r="P256" s="87" t="str">
        <f>IF(A256="","",VLOOKUP($A256,temporal!$A$27:$W$387,16,0))</f>
        <v/>
      </c>
      <c r="Q256" s="87" t="str">
        <f>IF(A256="","",VLOOKUP($A256,temporal!$A$27:$W$387,17,0))</f>
        <v/>
      </c>
      <c r="R256" s="87" t="str">
        <f>IF(A256="","",VLOOKUP($A256,temporal!$A$27:$W$387,18,0))</f>
        <v/>
      </c>
      <c r="S256" s="87" t="str">
        <f>IF(A256="","",VLOOKUP($A256,temporal!$A$27:$W$387,19,0))</f>
        <v/>
      </c>
      <c r="T256" s="87" t="str">
        <f>IF(A256="","",VLOOKUP($A256,temporal!$A$27:$W$387,20,0))</f>
        <v/>
      </c>
      <c r="V256" s="87" t="str">
        <f>VLOOKUP($A256,temporal!$A$27:$W$387,22,0)</f>
        <v/>
      </c>
      <c r="W256" s="87" t="str">
        <f>VLOOKUP($A256,temporal!$A$27:$W$387,23,0)</f>
        <v/>
      </c>
    </row>
    <row r="257" spans="1:23" s="88" customFormat="1" x14ac:dyDescent="0.2">
      <c r="A257" s="91" t="str">
        <f t="shared" si="3"/>
        <v/>
      </c>
      <c r="B257" s="84" t="str">
        <f>VLOOKUP($A257,temporal!$A$27:$W$387,2,0)</f>
        <v/>
      </c>
      <c r="C257" s="84" t="str">
        <f>IF(B257="","",VLOOKUP($A257,temporal!$A$27:$W$387,3,0))</f>
        <v/>
      </c>
      <c r="D257" s="85"/>
      <c r="E257" s="86" t="str">
        <f>IF(B$10="","",VLOOKUP($A257,temporal!$A$27:$W$387,5,0))</f>
        <v/>
      </c>
      <c r="F257" s="86" t="str">
        <f>IF(B$10="","",VLOOKUP($A257,temporal!$A$27:$W$387,6,0))</f>
        <v/>
      </c>
      <c r="G257" s="86" t="str">
        <f>IF(B$11="","",VLOOKUP($A257,temporal!$A$27:$W$387,7,0))</f>
        <v/>
      </c>
      <c r="H257" s="87" t="str">
        <f>IF(A257="","",VLOOKUP($A257,temporal!$A$27:$W$387,8,0))</f>
        <v/>
      </c>
      <c r="I257" s="87" t="str">
        <f>IF(A257="","",VLOOKUP($A257,temporal!$A$27:$W$387,9,0))</f>
        <v/>
      </c>
      <c r="J257" s="87" t="str">
        <f>IF(A257="","",VLOOKUP($A257,temporal!$A$27:$W$387,10,0))</f>
        <v/>
      </c>
      <c r="K257" s="87" t="str">
        <f>IF(A257="","",VLOOKUP($A257,temporal!$A$27:$W$387,11,0))</f>
        <v/>
      </c>
      <c r="L257" s="87" t="str">
        <f>IF(A257="","",VLOOKUP($A257,temporal!$A$27:$W$387,12,0))</f>
        <v/>
      </c>
      <c r="N257" s="89" t="str">
        <f>IF(B$10="","",VLOOKUP($A257,temporal!$A$27:$W$387,14,0))</f>
        <v/>
      </c>
      <c r="O257" s="89" t="str">
        <f>IF(B$10="","",VLOOKUP($A257,temporal!$A$27:$W$387,15,0))</f>
        <v/>
      </c>
      <c r="P257" s="87" t="str">
        <f>IF(A257="","",VLOOKUP($A257,temporal!$A$27:$W$387,16,0))</f>
        <v/>
      </c>
      <c r="Q257" s="87" t="str">
        <f>IF(A257="","",VLOOKUP($A257,temporal!$A$27:$W$387,17,0))</f>
        <v/>
      </c>
      <c r="R257" s="87" t="str">
        <f>IF(A257="","",VLOOKUP($A257,temporal!$A$27:$W$387,18,0))</f>
        <v/>
      </c>
      <c r="S257" s="87" t="str">
        <f>IF(A257="","",VLOOKUP($A257,temporal!$A$27:$W$387,19,0))</f>
        <v/>
      </c>
      <c r="T257" s="87" t="str">
        <f>IF(A257="","",VLOOKUP($A257,temporal!$A$27:$W$387,20,0))</f>
        <v/>
      </c>
      <c r="V257" s="87" t="str">
        <f>VLOOKUP($A257,temporal!$A$27:$W$387,22,0)</f>
        <v/>
      </c>
      <c r="W257" s="87" t="str">
        <f>VLOOKUP($A257,temporal!$A$27:$W$387,23,0)</f>
        <v/>
      </c>
    </row>
    <row r="258" spans="1:23" s="88" customFormat="1" x14ac:dyDescent="0.2">
      <c r="A258" s="91" t="str">
        <f t="shared" si="3"/>
        <v/>
      </c>
      <c r="B258" s="84" t="str">
        <f>VLOOKUP($A258,temporal!$A$27:$W$387,2,0)</f>
        <v/>
      </c>
      <c r="C258" s="84" t="str">
        <f>IF(B258="","",VLOOKUP($A258,temporal!$A$27:$W$387,3,0))</f>
        <v/>
      </c>
      <c r="D258" s="85"/>
      <c r="E258" s="86" t="str">
        <f>IF(B$10="","",VLOOKUP($A258,temporal!$A$27:$W$387,5,0))</f>
        <v/>
      </c>
      <c r="F258" s="86" t="str">
        <f>IF(B$10="","",VLOOKUP($A258,temporal!$A$27:$W$387,6,0))</f>
        <v/>
      </c>
      <c r="G258" s="86" t="str">
        <f>IF(B$11="","",VLOOKUP($A258,temporal!$A$27:$W$387,7,0))</f>
        <v/>
      </c>
      <c r="H258" s="87" t="str">
        <f>IF(A258="","",VLOOKUP($A258,temporal!$A$27:$W$387,8,0))</f>
        <v/>
      </c>
      <c r="I258" s="87" t="str">
        <f>IF(A258="","",VLOOKUP($A258,temporal!$A$27:$W$387,9,0))</f>
        <v/>
      </c>
      <c r="J258" s="87" t="str">
        <f>IF(A258="","",VLOOKUP($A258,temporal!$A$27:$W$387,10,0))</f>
        <v/>
      </c>
      <c r="K258" s="87" t="str">
        <f>IF(A258="","",VLOOKUP($A258,temporal!$A$27:$W$387,11,0))</f>
        <v/>
      </c>
      <c r="L258" s="87" t="str">
        <f>IF(A258="","",VLOOKUP($A258,temporal!$A$27:$W$387,12,0))</f>
        <v/>
      </c>
      <c r="N258" s="89" t="str">
        <f>IF(B$10="","",VLOOKUP($A258,temporal!$A$27:$W$387,14,0))</f>
        <v/>
      </c>
      <c r="O258" s="89" t="str">
        <f>IF(B$10="","",VLOOKUP($A258,temporal!$A$27:$W$387,15,0))</f>
        <v/>
      </c>
      <c r="P258" s="87" t="str">
        <f>IF(A258="","",VLOOKUP($A258,temporal!$A$27:$W$387,16,0))</f>
        <v/>
      </c>
      <c r="Q258" s="87" t="str">
        <f>IF(A258="","",VLOOKUP($A258,temporal!$A$27:$W$387,17,0))</f>
        <v/>
      </c>
      <c r="R258" s="87" t="str">
        <f>IF(A258="","",VLOOKUP($A258,temporal!$A$27:$W$387,18,0))</f>
        <v/>
      </c>
      <c r="S258" s="87" t="str">
        <f>IF(A258="","",VLOOKUP($A258,temporal!$A$27:$W$387,19,0))</f>
        <v/>
      </c>
      <c r="T258" s="87" t="str">
        <f>IF(A258="","",VLOOKUP($A258,temporal!$A$27:$W$387,20,0))</f>
        <v/>
      </c>
      <c r="V258" s="87" t="str">
        <f>VLOOKUP($A258,temporal!$A$27:$W$387,22,0)</f>
        <v/>
      </c>
      <c r="W258" s="87" t="str">
        <f>VLOOKUP($A258,temporal!$A$27:$W$387,23,0)</f>
        <v/>
      </c>
    </row>
    <row r="259" spans="1:23" s="88" customFormat="1" x14ac:dyDescent="0.2">
      <c r="A259" s="91" t="str">
        <f t="shared" si="3"/>
        <v/>
      </c>
      <c r="B259" s="84" t="str">
        <f>VLOOKUP($A259,temporal!$A$27:$W$387,2,0)</f>
        <v/>
      </c>
      <c r="C259" s="84" t="str">
        <f>IF(B259="","",VLOOKUP($A259,temporal!$A$27:$W$387,3,0))</f>
        <v/>
      </c>
      <c r="D259" s="85"/>
      <c r="E259" s="86" t="str">
        <f>IF(B$10="","",VLOOKUP($A259,temporal!$A$27:$W$387,5,0))</f>
        <v/>
      </c>
      <c r="F259" s="86" t="str">
        <f>IF(B$10="","",VLOOKUP($A259,temporal!$A$27:$W$387,6,0))</f>
        <v/>
      </c>
      <c r="G259" s="86" t="str">
        <f>IF(B$11="","",VLOOKUP($A259,temporal!$A$27:$W$387,7,0))</f>
        <v/>
      </c>
      <c r="H259" s="87" t="str">
        <f>IF(A259="","",VLOOKUP($A259,temporal!$A$27:$W$387,8,0))</f>
        <v/>
      </c>
      <c r="I259" s="87" t="str">
        <f>IF(A259="","",VLOOKUP($A259,temporal!$A$27:$W$387,9,0))</f>
        <v/>
      </c>
      <c r="J259" s="87" t="str">
        <f>IF(A259="","",VLOOKUP($A259,temporal!$A$27:$W$387,10,0))</f>
        <v/>
      </c>
      <c r="K259" s="87" t="str">
        <f>IF(A259="","",VLOOKUP($A259,temporal!$A$27:$W$387,11,0))</f>
        <v/>
      </c>
      <c r="L259" s="87" t="str">
        <f>IF(A259="","",VLOOKUP($A259,temporal!$A$27:$W$387,12,0))</f>
        <v/>
      </c>
      <c r="N259" s="89" t="str">
        <f>IF(B$10="","",VLOOKUP($A259,temporal!$A$27:$W$387,14,0))</f>
        <v/>
      </c>
      <c r="O259" s="89" t="str">
        <f>IF(B$10="","",VLOOKUP($A259,temporal!$A$27:$W$387,15,0))</f>
        <v/>
      </c>
      <c r="P259" s="87" t="str">
        <f>IF(A259="","",VLOOKUP($A259,temporal!$A$27:$W$387,16,0))</f>
        <v/>
      </c>
      <c r="Q259" s="87" t="str">
        <f>IF(A259="","",VLOOKUP($A259,temporal!$A$27:$W$387,17,0))</f>
        <v/>
      </c>
      <c r="R259" s="87" t="str">
        <f>IF(A259="","",VLOOKUP($A259,temporal!$A$27:$W$387,18,0))</f>
        <v/>
      </c>
      <c r="S259" s="87" t="str">
        <f>IF(A259="","",VLOOKUP($A259,temporal!$A$27:$W$387,19,0))</f>
        <v/>
      </c>
      <c r="T259" s="87" t="str">
        <f>IF(A259="","",VLOOKUP($A259,temporal!$A$27:$W$387,20,0))</f>
        <v/>
      </c>
      <c r="V259" s="87" t="str">
        <f>VLOOKUP($A259,temporal!$A$27:$W$387,22,0)</f>
        <v/>
      </c>
      <c r="W259" s="87" t="str">
        <f>VLOOKUP($A259,temporal!$A$27:$W$387,23,0)</f>
        <v/>
      </c>
    </row>
    <row r="260" spans="1:23" s="88" customFormat="1" x14ac:dyDescent="0.2">
      <c r="A260" s="91" t="str">
        <f t="shared" si="3"/>
        <v/>
      </c>
      <c r="B260" s="84" t="str">
        <f>VLOOKUP($A260,temporal!$A$27:$W$387,2,0)</f>
        <v/>
      </c>
      <c r="C260" s="84" t="str">
        <f>IF(B260="","",VLOOKUP($A260,temporal!$A$27:$W$387,3,0))</f>
        <v/>
      </c>
      <c r="D260" s="85"/>
      <c r="E260" s="86" t="str">
        <f>IF(B$10="","",VLOOKUP($A260,temporal!$A$27:$W$387,5,0))</f>
        <v/>
      </c>
      <c r="F260" s="86" t="str">
        <f>IF(B$10="","",VLOOKUP($A260,temporal!$A$27:$W$387,6,0))</f>
        <v/>
      </c>
      <c r="G260" s="86" t="str">
        <f>IF(B$11="","",VLOOKUP($A260,temporal!$A$27:$W$387,7,0))</f>
        <v/>
      </c>
      <c r="H260" s="87" t="str">
        <f>IF(A260="","",VLOOKUP($A260,temporal!$A$27:$W$387,8,0))</f>
        <v/>
      </c>
      <c r="I260" s="87" t="str">
        <f>IF(A260="","",VLOOKUP($A260,temporal!$A$27:$W$387,9,0))</f>
        <v/>
      </c>
      <c r="J260" s="87" t="str">
        <f>IF(A260="","",VLOOKUP($A260,temporal!$A$27:$W$387,10,0))</f>
        <v/>
      </c>
      <c r="K260" s="87" t="str">
        <f>IF(A260="","",VLOOKUP($A260,temporal!$A$27:$W$387,11,0))</f>
        <v/>
      </c>
      <c r="L260" s="87" t="str">
        <f>IF(A260="","",VLOOKUP($A260,temporal!$A$27:$W$387,12,0))</f>
        <v/>
      </c>
      <c r="N260" s="89" t="str">
        <f>IF(B$10="","",VLOOKUP($A260,temporal!$A$27:$W$387,14,0))</f>
        <v/>
      </c>
      <c r="O260" s="89" t="str">
        <f>IF(B$10="","",VLOOKUP($A260,temporal!$A$27:$W$387,15,0))</f>
        <v/>
      </c>
      <c r="P260" s="87" t="str">
        <f>IF(A260="","",VLOOKUP($A260,temporal!$A$27:$W$387,16,0))</f>
        <v/>
      </c>
      <c r="Q260" s="87" t="str">
        <f>IF(A260="","",VLOOKUP($A260,temporal!$A$27:$W$387,17,0))</f>
        <v/>
      </c>
      <c r="R260" s="87" t="str">
        <f>IF(A260="","",VLOOKUP($A260,temporal!$A$27:$W$387,18,0))</f>
        <v/>
      </c>
      <c r="S260" s="87" t="str">
        <f>IF(A260="","",VLOOKUP($A260,temporal!$A$27:$W$387,19,0))</f>
        <v/>
      </c>
      <c r="T260" s="87" t="str">
        <f>IF(A260="","",VLOOKUP($A260,temporal!$A$27:$W$387,20,0))</f>
        <v/>
      </c>
      <c r="V260" s="87" t="str">
        <f>VLOOKUP($A260,temporal!$A$27:$W$387,22,0)</f>
        <v/>
      </c>
      <c r="W260" s="87" t="str">
        <f>VLOOKUP($A260,temporal!$A$27:$W$387,23,0)</f>
        <v/>
      </c>
    </row>
    <row r="261" spans="1:23" s="88" customFormat="1" x14ac:dyDescent="0.2">
      <c r="A261" s="91" t="str">
        <f t="shared" si="3"/>
        <v/>
      </c>
      <c r="B261" s="84" t="str">
        <f>VLOOKUP($A261,temporal!$A$27:$W$387,2,0)</f>
        <v/>
      </c>
      <c r="C261" s="84" t="str">
        <f>IF(B261="","",VLOOKUP($A261,temporal!$A$27:$W$387,3,0))</f>
        <v/>
      </c>
      <c r="D261" s="85"/>
      <c r="E261" s="86" t="str">
        <f>IF(B$10="","",VLOOKUP($A261,temporal!$A$27:$W$387,5,0))</f>
        <v/>
      </c>
      <c r="F261" s="86" t="str">
        <f>IF(B$10="","",VLOOKUP($A261,temporal!$A$27:$W$387,6,0))</f>
        <v/>
      </c>
      <c r="G261" s="86" t="str">
        <f>IF(B$11="","",VLOOKUP($A261,temporal!$A$27:$W$387,7,0))</f>
        <v/>
      </c>
      <c r="H261" s="87" t="str">
        <f>IF(A261="","",VLOOKUP($A261,temporal!$A$27:$W$387,8,0))</f>
        <v/>
      </c>
      <c r="I261" s="87" t="str">
        <f>IF(A261="","",VLOOKUP($A261,temporal!$A$27:$W$387,9,0))</f>
        <v/>
      </c>
      <c r="J261" s="87" t="str">
        <f>IF(A261="","",VLOOKUP($A261,temporal!$A$27:$W$387,10,0))</f>
        <v/>
      </c>
      <c r="K261" s="87" t="str">
        <f>IF(A261="","",VLOOKUP($A261,temporal!$A$27:$W$387,11,0))</f>
        <v/>
      </c>
      <c r="L261" s="87" t="str">
        <f>IF(A261="","",VLOOKUP($A261,temporal!$A$27:$W$387,12,0))</f>
        <v/>
      </c>
      <c r="N261" s="89" t="str">
        <f>IF(B$10="","",VLOOKUP($A261,temporal!$A$27:$W$387,14,0))</f>
        <v/>
      </c>
      <c r="O261" s="89" t="str">
        <f>IF(B$10="","",VLOOKUP($A261,temporal!$A$27:$W$387,15,0))</f>
        <v/>
      </c>
      <c r="P261" s="87" t="str">
        <f>IF(A261="","",VLOOKUP($A261,temporal!$A$27:$W$387,16,0))</f>
        <v/>
      </c>
      <c r="Q261" s="87" t="str">
        <f>IF(A261="","",VLOOKUP($A261,temporal!$A$27:$W$387,17,0))</f>
        <v/>
      </c>
      <c r="R261" s="87" t="str">
        <f>IF(A261="","",VLOOKUP($A261,temporal!$A$27:$W$387,18,0))</f>
        <v/>
      </c>
      <c r="S261" s="87" t="str">
        <f>IF(A261="","",VLOOKUP($A261,temporal!$A$27:$W$387,19,0))</f>
        <v/>
      </c>
      <c r="T261" s="87" t="str">
        <f>IF(A261="","",VLOOKUP($A261,temporal!$A$27:$W$387,20,0))</f>
        <v/>
      </c>
      <c r="V261" s="87" t="str">
        <f>VLOOKUP($A261,temporal!$A$27:$W$387,22,0)</f>
        <v/>
      </c>
      <c r="W261" s="87" t="str">
        <f>VLOOKUP($A261,temporal!$A$27:$W$387,23,0)</f>
        <v/>
      </c>
    </row>
    <row r="262" spans="1:23" s="88" customFormat="1" x14ac:dyDescent="0.2">
      <c r="A262" s="91" t="str">
        <f t="shared" si="3"/>
        <v/>
      </c>
      <c r="B262" s="84" t="str">
        <f>VLOOKUP($A262,temporal!$A$27:$W$387,2,0)</f>
        <v/>
      </c>
      <c r="C262" s="84" t="str">
        <f>IF(B262="","",VLOOKUP($A262,temporal!$A$27:$W$387,3,0))</f>
        <v/>
      </c>
      <c r="D262" s="85"/>
      <c r="E262" s="86" t="str">
        <f>IF(B$10="","",VLOOKUP($A262,temporal!$A$27:$W$387,5,0))</f>
        <v/>
      </c>
      <c r="F262" s="86" t="str">
        <f>IF(B$10="","",VLOOKUP($A262,temporal!$A$27:$W$387,6,0))</f>
        <v/>
      </c>
      <c r="G262" s="86" t="str">
        <f>IF(B$11="","",VLOOKUP($A262,temporal!$A$27:$W$387,7,0))</f>
        <v/>
      </c>
      <c r="H262" s="87" t="str">
        <f>IF(A262="","",VLOOKUP($A262,temporal!$A$27:$W$387,8,0))</f>
        <v/>
      </c>
      <c r="I262" s="87" t="str">
        <f>IF(A262="","",VLOOKUP($A262,temporal!$A$27:$W$387,9,0))</f>
        <v/>
      </c>
      <c r="J262" s="87" t="str">
        <f>IF(A262="","",VLOOKUP($A262,temporal!$A$27:$W$387,10,0))</f>
        <v/>
      </c>
      <c r="K262" s="87" t="str">
        <f>IF(A262="","",VLOOKUP($A262,temporal!$A$27:$W$387,11,0))</f>
        <v/>
      </c>
      <c r="L262" s="87" t="str">
        <f>IF(A262="","",VLOOKUP($A262,temporal!$A$27:$W$387,12,0))</f>
        <v/>
      </c>
      <c r="N262" s="89" t="str">
        <f>IF(B$10="","",VLOOKUP($A262,temporal!$A$27:$W$387,14,0))</f>
        <v/>
      </c>
      <c r="O262" s="89" t="str">
        <f>IF(B$10="","",VLOOKUP($A262,temporal!$A$27:$W$387,15,0))</f>
        <v/>
      </c>
      <c r="P262" s="87" t="str">
        <f>IF(A262="","",VLOOKUP($A262,temporal!$A$27:$W$387,16,0))</f>
        <v/>
      </c>
      <c r="Q262" s="87" t="str">
        <f>IF(A262="","",VLOOKUP($A262,temporal!$A$27:$W$387,17,0))</f>
        <v/>
      </c>
      <c r="R262" s="87" t="str">
        <f>IF(A262="","",VLOOKUP($A262,temporal!$A$27:$W$387,18,0))</f>
        <v/>
      </c>
      <c r="S262" s="87" t="str">
        <f>IF(A262="","",VLOOKUP($A262,temporal!$A$27:$W$387,19,0))</f>
        <v/>
      </c>
      <c r="T262" s="87" t="str">
        <f>IF(A262="","",VLOOKUP($A262,temporal!$A$27:$W$387,20,0))</f>
        <v/>
      </c>
      <c r="V262" s="87" t="str">
        <f>VLOOKUP($A262,temporal!$A$27:$W$387,22,0)</f>
        <v/>
      </c>
      <c r="W262" s="87" t="str">
        <f>VLOOKUP($A262,temporal!$A$27:$W$387,23,0)</f>
        <v/>
      </c>
    </row>
    <row r="263" spans="1:23" s="88" customFormat="1" x14ac:dyDescent="0.2">
      <c r="A263" s="91" t="str">
        <f t="shared" si="3"/>
        <v/>
      </c>
      <c r="B263" s="84" t="str">
        <f>VLOOKUP($A263,temporal!$A$27:$W$387,2,0)</f>
        <v/>
      </c>
      <c r="C263" s="84" t="str">
        <f>IF(B263="","",VLOOKUP($A263,temporal!$A$27:$W$387,3,0))</f>
        <v/>
      </c>
      <c r="D263" s="85"/>
      <c r="E263" s="86" t="str">
        <f>IF(B$10="","",VLOOKUP($A263,temporal!$A$27:$W$387,5,0))</f>
        <v/>
      </c>
      <c r="F263" s="86" t="str">
        <f>IF(B$10="","",VLOOKUP($A263,temporal!$A$27:$W$387,6,0))</f>
        <v/>
      </c>
      <c r="G263" s="86" t="str">
        <f>IF(B$11="","",VLOOKUP($A263,temporal!$A$27:$W$387,7,0))</f>
        <v/>
      </c>
      <c r="H263" s="87" t="str">
        <f>IF(A263="","",VLOOKUP($A263,temporal!$A$27:$W$387,8,0))</f>
        <v/>
      </c>
      <c r="I263" s="87" t="str">
        <f>IF(A263="","",VLOOKUP($A263,temporal!$A$27:$W$387,9,0))</f>
        <v/>
      </c>
      <c r="J263" s="87" t="str">
        <f>IF(A263="","",VLOOKUP($A263,temporal!$A$27:$W$387,10,0))</f>
        <v/>
      </c>
      <c r="K263" s="87" t="str">
        <f>IF(A263="","",VLOOKUP($A263,temporal!$A$27:$W$387,11,0))</f>
        <v/>
      </c>
      <c r="L263" s="87" t="str">
        <f>IF(A263="","",VLOOKUP($A263,temporal!$A$27:$W$387,12,0))</f>
        <v/>
      </c>
      <c r="N263" s="89" t="str">
        <f>IF(B$10="","",VLOOKUP($A263,temporal!$A$27:$W$387,14,0))</f>
        <v/>
      </c>
      <c r="O263" s="89" t="str">
        <f>IF(B$10="","",VLOOKUP($A263,temporal!$A$27:$W$387,15,0))</f>
        <v/>
      </c>
      <c r="P263" s="87" t="str">
        <f>IF(A263="","",VLOOKUP($A263,temporal!$A$27:$W$387,16,0))</f>
        <v/>
      </c>
      <c r="Q263" s="87" t="str">
        <f>IF(A263="","",VLOOKUP($A263,temporal!$A$27:$W$387,17,0))</f>
        <v/>
      </c>
      <c r="R263" s="87" t="str">
        <f>IF(A263="","",VLOOKUP($A263,temporal!$A$27:$W$387,18,0))</f>
        <v/>
      </c>
      <c r="S263" s="87" t="str">
        <f>IF(A263="","",VLOOKUP($A263,temporal!$A$27:$W$387,19,0))</f>
        <v/>
      </c>
      <c r="T263" s="87" t="str">
        <f>IF(A263="","",VLOOKUP($A263,temporal!$A$27:$W$387,20,0))</f>
        <v/>
      </c>
      <c r="V263" s="87" t="str">
        <f>VLOOKUP($A263,temporal!$A$27:$W$387,22,0)</f>
        <v/>
      </c>
      <c r="W263" s="87" t="str">
        <f>VLOOKUP($A263,temporal!$A$27:$W$387,23,0)</f>
        <v/>
      </c>
    </row>
    <row r="264" spans="1:23" s="88" customFormat="1" x14ac:dyDescent="0.2">
      <c r="A264" s="91" t="str">
        <f t="shared" si="3"/>
        <v/>
      </c>
      <c r="B264" s="84" t="str">
        <f>VLOOKUP($A264,temporal!$A$27:$W$387,2,0)</f>
        <v/>
      </c>
      <c r="C264" s="84" t="str">
        <f>IF(B264="","",VLOOKUP($A264,temporal!$A$27:$W$387,3,0))</f>
        <v/>
      </c>
      <c r="D264" s="85"/>
      <c r="E264" s="86" t="str">
        <f>IF(B$10="","",VLOOKUP($A264,temporal!$A$27:$W$387,5,0))</f>
        <v/>
      </c>
      <c r="F264" s="86" t="str">
        <f>IF(B$10="","",VLOOKUP($A264,temporal!$A$27:$W$387,6,0))</f>
        <v/>
      </c>
      <c r="G264" s="86" t="str">
        <f>IF(B$11="","",VLOOKUP($A264,temporal!$A$27:$W$387,7,0))</f>
        <v/>
      </c>
      <c r="H264" s="87" t="str">
        <f>IF(A264="","",VLOOKUP($A264,temporal!$A$27:$W$387,8,0))</f>
        <v/>
      </c>
      <c r="I264" s="87" t="str">
        <f>IF(A264="","",VLOOKUP($A264,temporal!$A$27:$W$387,9,0))</f>
        <v/>
      </c>
      <c r="J264" s="87" t="str">
        <f>IF(A264="","",VLOOKUP($A264,temporal!$A$27:$W$387,10,0))</f>
        <v/>
      </c>
      <c r="K264" s="87" t="str">
        <f>IF(A264="","",VLOOKUP($A264,temporal!$A$27:$W$387,11,0))</f>
        <v/>
      </c>
      <c r="L264" s="87" t="str">
        <f>IF(A264="","",VLOOKUP($A264,temporal!$A$27:$W$387,12,0))</f>
        <v/>
      </c>
      <c r="N264" s="89" t="str">
        <f>IF(B$10="","",VLOOKUP($A264,temporal!$A$27:$W$387,14,0))</f>
        <v/>
      </c>
      <c r="O264" s="89" t="str">
        <f>IF(B$10="","",VLOOKUP($A264,temporal!$A$27:$W$387,15,0))</f>
        <v/>
      </c>
      <c r="P264" s="87" t="str">
        <f>IF(A264="","",VLOOKUP($A264,temporal!$A$27:$W$387,16,0))</f>
        <v/>
      </c>
      <c r="Q264" s="87" t="str">
        <f>IF(A264="","",VLOOKUP($A264,temporal!$A$27:$W$387,17,0))</f>
        <v/>
      </c>
      <c r="R264" s="87" t="str">
        <f>IF(A264="","",VLOOKUP($A264,temporal!$A$27:$W$387,18,0))</f>
        <v/>
      </c>
      <c r="S264" s="87" t="str">
        <f>IF(A264="","",VLOOKUP($A264,temporal!$A$27:$W$387,19,0))</f>
        <v/>
      </c>
      <c r="T264" s="87" t="str">
        <f>IF(A264="","",VLOOKUP($A264,temporal!$A$27:$W$387,20,0))</f>
        <v/>
      </c>
      <c r="V264" s="87" t="str">
        <f>VLOOKUP($A264,temporal!$A$27:$W$387,22,0)</f>
        <v/>
      </c>
      <c r="W264" s="87" t="str">
        <f>VLOOKUP($A264,temporal!$A$27:$W$387,23,0)</f>
        <v/>
      </c>
    </row>
    <row r="265" spans="1:23" s="88" customFormat="1" x14ac:dyDescent="0.2">
      <c r="A265" s="91" t="str">
        <f t="shared" si="3"/>
        <v/>
      </c>
      <c r="B265" s="84" t="str">
        <f>VLOOKUP($A265,temporal!$A$27:$W$387,2,0)</f>
        <v/>
      </c>
      <c r="C265" s="84" t="str">
        <f>IF(B265="","",VLOOKUP($A265,temporal!$A$27:$W$387,3,0))</f>
        <v/>
      </c>
      <c r="D265" s="85"/>
      <c r="E265" s="86" t="str">
        <f>IF(B$10="","",VLOOKUP($A265,temporal!$A$27:$W$387,5,0))</f>
        <v/>
      </c>
      <c r="F265" s="86" t="str">
        <f>IF(B$10="","",VLOOKUP($A265,temporal!$A$27:$W$387,6,0))</f>
        <v/>
      </c>
      <c r="G265" s="86" t="str">
        <f>IF(B$11="","",VLOOKUP($A265,temporal!$A$27:$W$387,7,0))</f>
        <v/>
      </c>
      <c r="H265" s="87" t="str">
        <f>IF(A265="","",VLOOKUP($A265,temporal!$A$27:$W$387,8,0))</f>
        <v/>
      </c>
      <c r="I265" s="87" t="str">
        <f>IF(A265="","",VLOOKUP($A265,temporal!$A$27:$W$387,9,0))</f>
        <v/>
      </c>
      <c r="J265" s="87" t="str">
        <f>IF(A265="","",VLOOKUP($A265,temporal!$A$27:$W$387,10,0))</f>
        <v/>
      </c>
      <c r="K265" s="87" t="str">
        <f>IF(A265="","",VLOOKUP($A265,temporal!$A$27:$W$387,11,0))</f>
        <v/>
      </c>
      <c r="L265" s="87" t="str">
        <f>IF(A265="","",VLOOKUP($A265,temporal!$A$27:$W$387,12,0))</f>
        <v/>
      </c>
      <c r="N265" s="89" t="str">
        <f>IF(B$10="","",VLOOKUP($A265,temporal!$A$27:$W$387,14,0))</f>
        <v/>
      </c>
      <c r="O265" s="89" t="str">
        <f>IF(B$10="","",VLOOKUP($A265,temporal!$A$27:$W$387,15,0))</f>
        <v/>
      </c>
      <c r="P265" s="87" t="str">
        <f>IF(A265="","",VLOOKUP($A265,temporal!$A$27:$W$387,16,0))</f>
        <v/>
      </c>
      <c r="Q265" s="87" t="str">
        <f>IF(A265="","",VLOOKUP($A265,temporal!$A$27:$W$387,17,0))</f>
        <v/>
      </c>
      <c r="R265" s="87" t="str">
        <f>IF(A265="","",VLOOKUP($A265,temporal!$A$27:$W$387,18,0))</f>
        <v/>
      </c>
      <c r="S265" s="87" t="str">
        <f>IF(A265="","",VLOOKUP($A265,temporal!$A$27:$W$387,19,0))</f>
        <v/>
      </c>
      <c r="T265" s="87" t="str">
        <f>IF(A265="","",VLOOKUP($A265,temporal!$A$27:$W$387,20,0))</f>
        <v/>
      </c>
      <c r="V265" s="87" t="str">
        <f>VLOOKUP($A265,temporal!$A$27:$W$387,22,0)</f>
        <v/>
      </c>
      <c r="W265" s="87" t="str">
        <f>VLOOKUP($A265,temporal!$A$27:$W$387,23,0)</f>
        <v/>
      </c>
    </row>
    <row r="266" spans="1:23" s="88" customFormat="1" x14ac:dyDescent="0.2">
      <c r="A266" s="91" t="str">
        <f t="shared" si="3"/>
        <v/>
      </c>
      <c r="B266" s="84" t="str">
        <f>VLOOKUP($A266,temporal!$A$27:$W$387,2,0)</f>
        <v/>
      </c>
      <c r="C266" s="84" t="str">
        <f>IF(B266="","",VLOOKUP($A266,temporal!$A$27:$W$387,3,0))</f>
        <v/>
      </c>
      <c r="D266" s="85"/>
      <c r="E266" s="86" t="str">
        <f>IF(B$10="","",VLOOKUP($A266,temporal!$A$27:$W$387,5,0))</f>
        <v/>
      </c>
      <c r="F266" s="86" t="str">
        <f>IF(B$10="","",VLOOKUP($A266,temporal!$A$27:$W$387,6,0))</f>
        <v/>
      </c>
      <c r="G266" s="86" t="str">
        <f>IF(B$11="","",VLOOKUP($A266,temporal!$A$27:$W$387,7,0))</f>
        <v/>
      </c>
      <c r="H266" s="87" t="str">
        <f>IF(A266="","",VLOOKUP($A266,temporal!$A$27:$W$387,8,0))</f>
        <v/>
      </c>
      <c r="I266" s="87" t="str">
        <f>IF(A266="","",VLOOKUP($A266,temporal!$A$27:$W$387,9,0))</f>
        <v/>
      </c>
      <c r="J266" s="87" t="str">
        <f>IF(A266="","",VLOOKUP($A266,temporal!$A$27:$W$387,10,0))</f>
        <v/>
      </c>
      <c r="K266" s="87" t="str">
        <f>IF(A266="","",VLOOKUP($A266,temporal!$A$27:$W$387,11,0))</f>
        <v/>
      </c>
      <c r="L266" s="87" t="str">
        <f>IF(A266="","",VLOOKUP($A266,temporal!$A$27:$W$387,12,0))</f>
        <v/>
      </c>
      <c r="N266" s="89" t="str">
        <f>IF(B$10="","",VLOOKUP($A266,temporal!$A$27:$W$387,14,0))</f>
        <v/>
      </c>
      <c r="O266" s="89" t="str">
        <f>IF(B$10="","",VLOOKUP($A266,temporal!$A$27:$W$387,15,0))</f>
        <v/>
      </c>
      <c r="P266" s="87" t="str">
        <f>IF(A266="","",VLOOKUP($A266,temporal!$A$27:$W$387,16,0))</f>
        <v/>
      </c>
      <c r="Q266" s="87" t="str">
        <f>IF(A266="","",VLOOKUP($A266,temporal!$A$27:$W$387,17,0))</f>
        <v/>
      </c>
      <c r="R266" s="87" t="str">
        <f>IF(A266="","",VLOOKUP($A266,temporal!$A$27:$W$387,18,0))</f>
        <v/>
      </c>
      <c r="S266" s="87" t="str">
        <f>IF(A266="","",VLOOKUP($A266,temporal!$A$27:$W$387,19,0))</f>
        <v/>
      </c>
      <c r="T266" s="87" t="str">
        <f>IF(A266="","",VLOOKUP($A266,temporal!$A$27:$W$387,20,0))</f>
        <v/>
      </c>
      <c r="V266" s="87" t="str">
        <f>VLOOKUP($A266,temporal!$A$27:$W$387,22,0)</f>
        <v/>
      </c>
      <c r="W266" s="87" t="str">
        <f>VLOOKUP($A266,temporal!$A$27:$W$387,23,0)</f>
        <v/>
      </c>
    </row>
    <row r="267" spans="1:23" s="88" customFormat="1" x14ac:dyDescent="0.2">
      <c r="A267" s="91" t="str">
        <f t="shared" si="3"/>
        <v/>
      </c>
      <c r="B267" s="84" t="str">
        <f>VLOOKUP($A267,temporal!$A$27:$W$387,2,0)</f>
        <v/>
      </c>
      <c r="C267" s="84" t="str">
        <f>IF(B267="","",VLOOKUP($A267,temporal!$A$27:$W$387,3,0))</f>
        <v/>
      </c>
      <c r="D267" s="85"/>
      <c r="E267" s="86" t="str">
        <f>IF(B$10="","",VLOOKUP($A267,temporal!$A$27:$W$387,5,0))</f>
        <v/>
      </c>
      <c r="F267" s="86" t="str">
        <f>IF(B$10="","",VLOOKUP($A267,temporal!$A$27:$W$387,6,0))</f>
        <v/>
      </c>
      <c r="G267" s="86" t="str">
        <f>IF(B$11="","",VLOOKUP($A267,temporal!$A$27:$W$387,7,0))</f>
        <v/>
      </c>
      <c r="H267" s="87" t="str">
        <f>IF(A267="","",VLOOKUP($A267,temporal!$A$27:$W$387,8,0))</f>
        <v/>
      </c>
      <c r="I267" s="87" t="str">
        <f>IF(A267="","",VLOOKUP($A267,temporal!$A$27:$W$387,9,0))</f>
        <v/>
      </c>
      <c r="J267" s="87" t="str">
        <f>IF(A267="","",VLOOKUP($A267,temporal!$A$27:$W$387,10,0))</f>
        <v/>
      </c>
      <c r="K267" s="87" t="str">
        <f>IF(A267="","",VLOOKUP($A267,temporal!$A$27:$W$387,11,0))</f>
        <v/>
      </c>
      <c r="L267" s="87" t="str">
        <f>IF(A267="","",VLOOKUP($A267,temporal!$A$27:$W$387,12,0))</f>
        <v/>
      </c>
      <c r="N267" s="89" t="str">
        <f>IF(B$10="","",VLOOKUP($A267,temporal!$A$27:$W$387,14,0))</f>
        <v/>
      </c>
      <c r="O267" s="89" t="str">
        <f>IF(B$10="","",VLOOKUP($A267,temporal!$A$27:$W$387,15,0))</f>
        <v/>
      </c>
      <c r="P267" s="87" t="str">
        <f>IF(A267="","",VLOOKUP($A267,temporal!$A$27:$W$387,16,0))</f>
        <v/>
      </c>
      <c r="Q267" s="87" t="str">
        <f>IF(A267="","",VLOOKUP($A267,temporal!$A$27:$W$387,17,0))</f>
        <v/>
      </c>
      <c r="R267" s="87" t="str">
        <f>IF(A267="","",VLOOKUP($A267,temporal!$A$27:$W$387,18,0))</f>
        <v/>
      </c>
      <c r="S267" s="87" t="str">
        <f>IF(A267="","",VLOOKUP($A267,temporal!$A$27:$W$387,19,0))</f>
        <v/>
      </c>
      <c r="T267" s="87" t="str">
        <f>IF(A267="","",VLOOKUP($A267,temporal!$A$27:$W$387,20,0))</f>
        <v/>
      </c>
      <c r="V267" s="87" t="str">
        <f>VLOOKUP($A267,temporal!$A$27:$W$387,22,0)</f>
        <v/>
      </c>
      <c r="W267" s="87" t="str">
        <f>VLOOKUP($A267,temporal!$A$27:$W$387,23,0)</f>
        <v/>
      </c>
    </row>
    <row r="268" spans="1:23" s="88" customFormat="1" x14ac:dyDescent="0.2">
      <c r="A268" s="91" t="str">
        <f t="shared" si="3"/>
        <v/>
      </c>
      <c r="B268" s="84" t="str">
        <f>VLOOKUP($A268,temporal!$A$27:$W$387,2,0)</f>
        <v/>
      </c>
      <c r="C268" s="84" t="str">
        <f>IF(B268="","",VLOOKUP($A268,temporal!$A$27:$W$387,3,0))</f>
        <v/>
      </c>
      <c r="D268" s="85"/>
      <c r="E268" s="86" t="str">
        <f>IF(B$10="","",VLOOKUP($A268,temporal!$A$27:$W$387,5,0))</f>
        <v/>
      </c>
      <c r="F268" s="86" t="str">
        <f>IF(B$10="","",VLOOKUP($A268,temporal!$A$27:$W$387,6,0))</f>
        <v/>
      </c>
      <c r="G268" s="86" t="str">
        <f>IF(B$11="","",VLOOKUP($A268,temporal!$A$27:$W$387,7,0))</f>
        <v/>
      </c>
      <c r="H268" s="87" t="str">
        <f>IF(A268="","",VLOOKUP($A268,temporal!$A$27:$W$387,8,0))</f>
        <v/>
      </c>
      <c r="I268" s="87" t="str">
        <f>IF(A268="","",VLOOKUP($A268,temporal!$A$27:$W$387,9,0))</f>
        <v/>
      </c>
      <c r="J268" s="87" t="str">
        <f>IF(A268="","",VLOOKUP($A268,temporal!$A$27:$W$387,10,0))</f>
        <v/>
      </c>
      <c r="K268" s="87" t="str">
        <f>IF(A268="","",VLOOKUP($A268,temporal!$A$27:$W$387,11,0))</f>
        <v/>
      </c>
      <c r="L268" s="87" t="str">
        <f>IF(A268="","",VLOOKUP($A268,temporal!$A$27:$W$387,12,0))</f>
        <v/>
      </c>
      <c r="N268" s="89" t="str">
        <f>IF(B$10="","",VLOOKUP($A268,temporal!$A$27:$W$387,14,0))</f>
        <v/>
      </c>
      <c r="O268" s="89" t="str">
        <f>IF(B$10="","",VLOOKUP($A268,temporal!$A$27:$W$387,15,0))</f>
        <v/>
      </c>
      <c r="P268" s="87" t="str">
        <f>IF(A268="","",VLOOKUP($A268,temporal!$A$27:$W$387,16,0))</f>
        <v/>
      </c>
      <c r="Q268" s="87" t="str">
        <f>IF(A268="","",VLOOKUP($A268,temporal!$A$27:$W$387,17,0))</f>
        <v/>
      </c>
      <c r="R268" s="87" t="str">
        <f>IF(A268="","",VLOOKUP($A268,temporal!$A$27:$W$387,18,0))</f>
        <v/>
      </c>
      <c r="S268" s="87" t="str">
        <f>IF(A268="","",VLOOKUP($A268,temporal!$A$27:$W$387,19,0))</f>
        <v/>
      </c>
      <c r="T268" s="87" t="str">
        <f>IF(A268="","",VLOOKUP($A268,temporal!$A$27:$W$387,20,0))</f>
        <v/>
      </c>
      <c r="V268" s="87" t="str">
        <f>VLOOKUP($A268,temporal!$A$27:$W$387,22,0)</f>
        <v/>
      </c>
      <c r="W268" s="87" t="str">
        <f>VLOOKUP($A268,temporal!$A$27:$W$387,23,0)</f>
        <v/>
      </c>
    </row>
    <row r="269" spans="1:23" s="88" customFormat="1" x14ac:dyDescent="0.2">
      <c r="A269" s="91" t="str">
        <f t="shared" si="3"/>
        <v/>
      </c>
      <c r="B269" s="84" t="str">
        <f>VLOOKUP($A269,temporal!$A$27:$W$387,2,0)</f>
        <v/>
      </c>
      <c r="C269" s="84" t="str">
        <f>IF(B269="","",VLOOKUP($A269,temporal!$A$27:$W$387,3,0))</f>
        <v/>
      </c>
      <c r="D269" s="85"/>
      <c r="E269" s="86" t="str">
        <f>IF(B$10="","",VLOOKUP($A269,temporal!$A$27:$W$387,5,0))</f>
        <v/>
      </c>
      <c r="F269" s="86" t="str">
        <f>IF(B$10="","",VLOOKUP($A269,temporal!$A$27:$W$387,6,0))</f>
        <v/>
      </c>
      <c r="G269" s="86" t="str">
        <f>IF(B$11="","",VLOOKUP($A269,temporal!$A$27:$W$387,7,0))</f>
        <v/>
      </c>
      <c r="H269" s="87" t="str">
        <f>IF(A269="","",VLOOKUP($A269,temporal!$A$27:$W$387,8,0))</f>
        <v/>
      </c>
      <c r="I269" s="87" t="str">
        <f>IF(A269="","",VLOOKUP($A269,temporal!$A$27:$W$387,9,0))</f>
        <v/>
      </c>
      <c r="J269" s="87" t="str">
        <f>IF(A269="","",VLOOKUP($A269,temporal!$A$27:$W$387,10,0))</f>
        <v/>
      </c>
      <c r="K269" s="87" t="str">
        <f>IF(A269="","",VLOOKUP($A269,temporal!$A$27:$W$387,11,0))</f>
        <v/>
      </c>
      <c r="L269" s="87" t="str">
        <f>IF(A269="","",VLOOKUP($A269,temporal!$A$27:$W$387,12,0))</f>
        <v/>
      </c>
      <c r="N269" s="89" t="str">
        <f>IF(B$10="","",VLOOKUP($A269,temporal!$A$27:$W$387,14,0))</f>
        <v/>
      </c>
      <c r="O269" s="89" t="str">
        <f>IF(B$10="","",VLOOKUP($A269,temporal!$A$27:$W$387,15,0))</f>
        <v/>
      </c>
      <c r="P269" s="87" t="str">
        <f>IF(A269="","",VLOOKUP($A269,temporal!$A$27:$W$387,16,0))</f>
        <v/>
      </c>
      <c r="Q269" s="87" t="str">
        <f>IF(A269="","",VLOOKUP($A269,temporal!$A$27:$W$387,17,0))</f>
        <v/>
      </c>
      <c r="R269" s="87" t="str">
        <f>IF(A269="","",VLOOKUP($A269,temporal!$A$27:$W$387,18,0))</f>
        <v/>
      </c>
      <c r="S269" s="87" t="str">
        <f>IF(A269="","",VLOOKUP($A269,temporal!$A$27:$W$387,19,0))</f>
        <v/>
      </c>
      <c r="T269" s="87" t="str">
        <f>IF(A269="","",VLOOKUP($A269,temporal!$A$27:$W$387,20,0))</f>
        <v/>
      </c>
      <c r="V269" s="87" t="str">
        <f>VLOOKUP($A269,temporal!$A$27:$W$387,22,0)</f>
        <v/>
      </c>
      <c r="W269" s="87" t="str">
        <f>VLOOKUP($A269,temporal!$A$27:$W$387,23,0)</f>
        <v/>
      </c>
    </row>
    <row r="270" spans="1:23" s="88" customFormat="1" x14ac:dyDescent="0.2">
      <c r="A270" s="91" t="str">
        <f t="shared" si="3"/>
        <v/>
      </c>
      <c r="B270" s="84" t="str">
        <f>VLOOKUP($A270,temporal!$A$27:$W$387,2,0)</f>
        <v/>
      </c>
      <c r="C270" s="84" t="str">
        <f>IF(B270="","",VLOOKUP($A270,temporal!$A$27:$W$387,3,0))</f>
        <v/>
      </c>
      <c r="D270" s="85"/>
      <c r="E270" s="86" t="str">
        <f>IF(B$10="","",VLOOKUP($A270,temporal!$A$27:$W$387,5,0))</f>
        <v/>
      </c>
      <c r="F270" s="86" t="str">
        <f>IF(B$10="","",VLOOKUP($A270,temporal!$A$27:$W$387,6,0))</f>
        <v/>
      </c>
      <c r="G270" s="86" t="str">
        <f>IF(B$11="","",VLOOKUP($A270,temporal!$A$27:$W$387,7,0))</f>
        <v/>
      </c>
      <c r="H270" s="87" t="str">
        <f>IF(A270="","",VLOOKUP($A270,temporal!$A$27:$W$387,8,0))</f>
        <v/>
      </c>
      <c r="I270" s="87" t="str">
        <f>IF(A270="","",VLOOKUP($A270,temporal!$A$27:$W$387,9,0))</f>
        <v/>
      </c>
      <c r="J270" s="87" t="str">
        <f>IF(A270="","",VLOOKUP($A270,temporal!$A$27:$W$387,10,0))</f>
        <v/>
      </c>
      <c r="K270" s="87" t="str">
        <f>IF(A270="","",VLOOKUP($A270,temporal!$A$27:$W$387,11,0))</f>
        <v/>
      </c>
      <c r="L270" s="87" t="str">
        <f>IF(A270="","",VLOOKUP($A270,temporal!$A$27:$W$387,12,0))</f>
        <v/>
      </c>
      <c r="N270" s="89" t="str">
        <f>IF(B$10="","",VLOOKUP($A270,temporal!$A$27:$W$387,14,0))</f>
        <v/>
      </c>
      <c r="O270" s="89" t="str">
        <f>IF(B$10="","",VLOOKUP($A270,temporal!$A$27:$W$387,15,0))</f>
        <v/>
      </c>
      <c r="P270" s="87" t="str">
        <f>IF(A270="","",VLOOKUP($A270,temporal!$A$27:$W$387,16,0))</f>
        <v/>
      </c>
      <c r="Q270" s="87" t="str">
        <f>IF(A270="","",VLOOKUP($A270,temporal!$A$27:$W$387,17,0))</f>
        <v/>
      </c>
      <c r="R270" s="87" t="str">
        <f>IF(A270="","",VLOOKUP($A270,temporal!$A$27:$W$387,18,0))</f>
        <v/>
      </c>
      <c r="S270" s="87" t="str">
        <f>IF(A270="","",VLOOKUP($A270,temporal!$A$27:$W$387,19,0))</f>
        <v/>
      </c>
      <c r="T270" s="87" t="str">
        <f>IF(A270="","",VLOOKUP($A270,temporal!$A$27:$W$387,20,0))</f>
        <v/>
      </c>
      <c r="V270" s="87" t="str">
        <f>VLOOKUP($A270,temporal!$A$27:$W$387,22,0)</f>
        <v/>
      </c>
      <c r="W270" s="87" t="str">
        <f>VLOOKUP($A270,temporal!$A$27:$W$387,23,0)</f>
        <v/>
      </c>
    </row>
    <row r="271" spans="1:23" s="88" customFormat="1" x14ac:dyDescent="0.2">
      <c r="A271" s="91" t="str">
        <f t="shared" si="3"/>
        <v/>
      </c>
      <c r="B271" s="84" t="str">
        <f>VLOOKUP($A271,temporal!$A$27:$W$387,2,0)</f>
        <v/>
      </c>
      <c r="C271" s="84" t="str">
        <f>IF(B271="","",VLOOKUP($A271,temporal!$A$27:$W$387,3,0))</f>
        <v/>
      </c>
      <c r="D271" s="85"/>
      <c r="E271" s="86" t="str">
        <f>IF(B$10="","",VLOOKUP($A271,temporal!$A$27:$W$387,5,0))</f>
        <v/>
      </c>
      <c r="F271" s="86" t="str">
        <f>IF(B$10="","",VLOOKUP($A271,temporal!$A$27:$W$387,6,0))</f>
        <v/>
      </c>
      <c r="G271" s="86" t="str">
        <f>IF(B$11="","",VLOOKUP($A271,temporal!$A$27:$W$387,7,0))</f>
        <v/>
      </c>
      <c r="H271" s="87" t="str">
        <f>IF(A271="","",VLOOKUP($A271,temporal!$A$27:$W$387,8,0))</f>
        <v/>
      </c>
      <c r="I271" s="87" t="str">
        <f>IF(A271="","",VLOOKUP($A271,temporal!$A$27:$W$387,9,0))</f>
        <v/>
      </c>
      <c r="J271" s="87" t="str">
        <f>IF(A271="","",VLOOKUP($A271,temporal!$A$27:$W$387,10,0))</f>
        <v/>
      </c>
      <c r="K271" s="87" t="str">
        <f>IF(A271="","",VLOOKUP($A271,temporal!$A$27:$W$387,11,0))</f>
        <v/>
      </c>
      <c r="L271" s="87" t="str">
        <f>IF(A271="","",VLOOKUP($A271,temporal!$A$27:$W$387,12,0))</f>
        <v/>
      </c>
      <c r="N271" s="89" t="str">
        <f>IF(B$10="","",VLOOKUP($A271,temporal!$A$27:$W$387,14,0))</f>
        <v/>
      </c>
      <c r="O271" s="89" t="str">
        <f>IF(B$10="","",VLOOKUP($A271,temporal!$A$27:$W$387,15,0))</f>
        <v/>
      </c>
      <c r="P271" s="87" t="str">
        <f>IF(A271="","",VLOOKUP($A271,temporal!$A$27:$W$387,16,0))</f>
        <v/>
      </c>
      <c r="Q271" s="87" t="str">
        <f>IF(A271="","",VLOOKUP($A271,temporal!$A$27:$W$387,17,0))</f>
        <v/>
      </c>
      <c r="R271" s="87" t="str">
        <f>IF(A271="","",VLOOKUP($A271,temporal!$A$27:$W$387,18,0))</f>
        <v/>
      </c>
      <c r="S271" s="87" t="str">
        <f>IF(A271="","",VLOOKUP($A271,temporal!$A$27:$W$387,19,0))</f>
        <v/>
      </c>
      <c r="T271" s="87" t="str">
        <f>IF(A271="","",VLOOKUP($A271,temporal!$A$27:$W$387,20,0))</f>
        <v/>
      </c>
      <c r="V271" s="87" t="str">
        <f>VLOOKUP($A271,temporal!$A$27:$W$387,22,0)</f>
        <v/>
      </c>
      <c r="W271" s="87" t="str">
        <f>VLOOKUP($A271,temporal!$A$27:$W$387,23,0)</f>
        <v/>
      </c>
    </row>
    <row r="272" spans="1:23" s="88" customFormat="1" x14ac:dyDescent="0.2">
      <c r="A272" s="91" t="str">
        <f t="shared" si="3"/>
        <v/>
      </c>
      <c r="B272" s="84" t="str">
        <f>VLOOKUP($A272,temporal!$A$27:$W$387,2,0)</f>
        <v/>
      </c>
      <c r="C272" s="84" t="str">
        <f>IF(B272="","",VLOOKUP($A272,temporal!$A$27:$W$387,3,0))</f>
        <v/>
      </c>
      <c r="D272" s="85"/>
      <c r="E272" s="86" t="str">
        <f>IF(B$10="","",VLOOKUP($A272,temporal!$A$27:$W$387,5,0))</f>
        <v/>
      </c>
      <c r="F272" s="86" t="str">
        <f>IF(B$10="","",VLOOKUP($A272,temporal!$A$27:$W$387,6,0))</f>
        <v/>
      </c>
      <c r="G272" s="86" t="str">
        <f>IF(B$11="","",VLOOKUP($A272,temporal!$A$27:$W$387,7,0))</f>
        <v/>
      </c>
      <c r="H272" s="87" t="str">
        <f>IF(A272="","",VLOOKUP($A272,temporal!$A$27:$W$387,8,0))</f>
        <v/>
      </c>
      <c r="I272" s="87" t="str">
        <f>IF(A272="","",VLOOKUP($A272,temporal!$A$27:$W$387,9,0))</f>
        <v/>
      </c>
      <c r="J272" s="87" t="str">
        <f>IF(A272="","",VLOOKUP($A272,temporal!$A$27:$W$387,10,0))</f>
        <v/>
      </c>
      <c r="K272" s="87" t="str">
        <f>IF(A272="","",VLOOKUP($A272,temporal!$A$27:$W$387,11,0))</f>
        <v/>
      </c>
      <c r="L272" s="87" t="str">
        <f>IF(A272="","",VLOOKUP($A272,temporal!$A$27:$W$387,12,0))</f>
        <v/>
      </c>
      <c r="N272" s="89" t="str">
        <f>IF(B$10="","",VLOOKUP($A272,temporal!$A$27:$W$387,14,0))</f>
        <v/>
      </c>
      <c r="O272" s="89" t="str">
        <f>IF(B$10="","",VLOOKUP($A272,temporal!$A$27:$W$387,15,0))</f>
        <v/>
      </c>
      <c r="P272" s="87" t="str">
        <f>IF(A272="","",VLOOKUP($A272,temporal!$A$27:$W$387,16,0))</f>
        <v/>
      </c>
      <c r="Q272" s="87" t="str">
        <f>IF(A272="","",VLOOKUP($A272,temporal!$A$27:$W$387,17,0))</f>
        <v/>
      </c>
      <c r="R272" s="87" t="str">
        <f>IF(A272="","",VLOOKUP($A272,temporal!$A$27:$W$387,18,0))</f>
        <v/>
      </c>
      <c r="S272" s="87" t="str">
        <f>IF(A272="","",VLOOKUP($A272,temporal!$A$27:$W$387,19,0))</f>
        <v/>
      </c>
      <c r="T272" s="87" t="str">
        <f>IF(A272="","",VLOOKUP($A272,temporal!$A$27:$W$387,20,0))</f>
        <v/>
      </c>
      <c r="V272" s="87" t="str">
        <f>VLOOKUP($A272,temporal!$A$27:$W$387,22,0)</f>
        <v/>
      </c>
      <c r="W272" s="87" t="str">
        <f>VLOOKUP($A272,temporal!$A$27:$W$387,23,0)</f>
        <v/>
      </c>
    </row>
    <row r="273" spans="1:23" s="88" customFormat="1" x14ac:dyDescent="0.2">
      <c r="A273" s="91" t="str">
        <f t="shared" si="3"/>
        <v/>
      </c>
      <c r="B273" s="84" t="str">
        <f>VLOOKUP($A273,temporal!$A$27:$W$387,2,0)</f>
        <v/>
      </c>
      <c r="C273" s="84" t="str">
        <f>IF(B273="","",VLOOKUP($A273,temporal!$A$27:$W$387,3,0))</f>
        <v/>
      </c>
      <c r="D273" s="85"/>
      <c r="E273" s="86" t="str">
        <f>IF(B$10="","",VLOOKUP($A273,temporal!$A$27:$W$387,5,0))</f>
        <v/>
      </c>
      <c r="F273" s="86" t="str">
        <f>IF(B$10="","",VLOOKUP($A273,temporal!$A$27:$W$387,6,0))</f>
        <v/>
      </c>
      <c r="G273" s="86" t="str">
        <f>IF(B$11="","",VLOOKUP($A273,temporal!$A$27:$W$387,7,0))</f>
        <v/>
      </c>
      <c r="H273" s="87" t="str">
        <f>IF(A273="","",VLOOKUP($A273,temporal!$A$27:$W$387,8,0))</f>
        <v/>
      </c>
      <c r="I273" s="87" t="str">
        <f>IF(A273="","",VLOOKUP($A273,temporal!$A$27:$W$387,9,0))</f>
        <v/>
      </c>
      <c r="J273" s="87" t="str">
        <f>IF(A273="","",VLOOKUP($A273,temporal!$A$27:$W$387,10,0))</f>
        <v/>
      </c>
      <c r="K273" s="87" t="str">
        <f>IF(A273="","",VLOOKUP($A273,temporal!$A$27:$W$387,11,0))</f>
        <v/>
      </c>
      <c r="L273" s="87" t="str">
        <f>IF(A273="","",VLOOKUP($A273,temporal!$A$27:$W$387,12,0))</f>
        <v/>
      </c>
      <c r="N273" s="89" t="str">
        <f>IF(B$10="","",VLOOKUP($A273,temporal!$A$27:$W$387,14,0))</f>
        <v/>
      </c>
      <c r="O273" s="89" t="str">
        <f>IF(B$10="","",VLOOKUP($A273,temporal!$A$27:$W$387,15,0))</f>
        <v/>
      </c>
      <c r="P273" s="87" t="str">
        <f>IF(A273="","",VLOOKUP($A273,temporal!$A$27:$W$387,16,0))</f>
        <v/>
      </c>
      <c r="Q273" s="87" t="str">
        <f>IF(A273="","",VLOOKUP($A273,temporal!$A$27:$W$387,17,0))</f>
        <v/>
      </c>
      <c r="R273" s="87" t="str">
        <f>IF(A273="","",VLOOKUP($A273,temporal!$A$27:$W$387,18,0))</f>
        <v/>
      </c>
      <c r="S273" s="87" t="str">
        <f>IF(A273="","",VLOOKUP($A273,temporal!$A$27:$W$387,19,0))</f>
        <v/>
      </c>
      <c r="T273" s="87" t="str">
        <f>IF(A273="","",VLOOKUP($A273,temporal!$A$27:$W$387,20,0))</f>
        <v/>
      </c>
      <c r="V273" s="87" t="str">
        <f>VLOOKUP($A273,temporal!$A$27:$W$387,22,0)</f>
        <v/>
      </c>
      <c r="W273" s="87" t="str">
        <f>VLOOKUP($A273,temporal!$A$27:$W$387,23,0)</f>
        <v/>
      </c>
    </row>
    <row r="274" spans="1:23" s="88" customFormat="1" x14ac:dyDescent="0.2">
      <c r="A274" s="91" t="str">
        <f t="shared" si="3"/>
        <v/>
      </c>
      <c r="B274" s="84" t="str">
        <f>VLOOKUP($A274,temporal!$A$27:$W$387,2,0)</f>
        <v/>
      </c>
      <c r="C274" s="84" t="str">
        <f>IF(B274="","",VLOOKUP($A274,temporal!$A$27:$W$387,3,0))</f>
        <v/>
      </c>
      <c r="D274" s="85"/>
      <c r="E274" s="86" t="str">
        <f>IF(B$10="","",VLOOKUP($A274,temporal!$A$27:$W$387,5,0))</f>
        <v/>
      </c>
      <c r="F274" s="86" t="str">
        <f>IF(B$10="","",VLOOKUP($A274,temporal!$A$27:$W$387,6,0))</f>
        <v/>
      </c>
      <c r="G274" s="86" t="str">
        <f>IF(B$11="","",VLOOKUP($A274,temporal!$A$27:$W$387,7,0))</f>
        <v/>
      </c>
      <c r="H274" s="87" t="str">
        <f>IF(A274="","",VLOOKUP($A274,temporal!$A$27:$W$387,8,0))</f>
        <v/>
      </c>
      <c r="I274" s="87" t="str">
        <f>IF(A274="","",VLOOKUP($A274,temporal!$A$27:$W$387,9,0))</f>
        <v/>
      </c>
      <c r="J274" s="87" t="str">
        <f>IF(A274="","",VLOOKUP($A274,temporal!$A$27:$W$387,10,0))</f>
        <v/>
      </c>
      <c r="K274" s="87" t="str">
        <f>IF(A274="","",VLOOKUP($A274,temporal!$A$27:$W$387,11,0))</f>
        <v/>
      </c>
      <c r="L274" s="87" t="str">
        <f>IF(A274="","",VLOOKUP($A274,temporal!$A$27:$W$387,12,0))</f>
        <v/>
      </c>
      <c r="N274" s="89" t="str">
        <f>IF(B$10="","",VLOOKUP($A274,temporal!$A$27:$W$387,14,0))</f>
        <v/>
      </c>
      <c r="O274" s="89" t="str">
        <f>IF(B$10="","",VLOOKUP($A274,temporal!$A$27:$W$387,15,0))</f>
        <v/>
      </c>
      <c r="P274" s="87" t="str">
        <f>IF(A274="","",VLOOKUP($A274,temporal!$A$27:$W$387,16,0))</f>
        <v/>
      </c>
      <c r="Q274" s="87" t="str">
        <f>IF(A274="","",VLOOKUP($A274,temporal!$A$27:$W$387,17,0))</f>
        <v/>
      </c>
      <c r="R274" s="87" t="str">
        <f>IF(A274="","",VLOOKUP($A274,temporal!$A$27:$W$387,18,0))</f>
        <v/>
      </c>
      <c r="S274" s="87" t="str">
        <f>IF(A274="","",VLOOKUP($A274,temporal!$A$27:$W$387,19,0))</f>
        <v/>
      </c>
      <c r="T274" s="87" t="str">
        <f>IF(A274="","",VLOOKUP($A274,temporal!$A$27:$W$387,20,0))</f>
        <v/>
      </c>
      <c r="V274" s="87" t="str">
        <f>VLOOKUP($A274,temporal!$A$27:$W$387,22,0)</f>
        <v/>
      </c>
      <c r="W274" s="87" t="str">
        <f>VLOOKUP($A274,temporal!$A$27:$W$387,23,0)</f>
        <v/>
      </c>
    </row>
    <row r="275" spans="1:23" s="88" customFormat="1" x14ac:dyDescent="0.2">
      <c r="A275" s="91" t="str">
        <f t="shared" si="3"/>
        <v/>
      </c>
      <c r="B275" s="84" t="str">
        <f>VLOOKUP($A275,temporal!$A$27:$W$387,2,0)</f>
        <v/>
      </c>
      <c r="C275" s="84" t="str">
        <f>IF(B275="","",VLOOKUP($A275,temporal!$A$27:$W$387,3,0))</f>
        <v/>
      </c>
      <c r="D275" s="85"/>
      <c r="E275" s="86" t="str">
        <f>IF(B$10="","",VLOOKUP($A275,temporal!$A$27:$W$387,5,0))</f>
        <v/>
      </c>
      <c r="F275" s="86" t="str">
        <f>IF(B$10="","",VLOOKUP($A275,temporal!$A$27:$W$387,6,0))</f>
        <v/>
      </c>
      <c r="G275" s="86" t="str">
        <f>IF(B$11="","",VLOOKUP($A275,temporal!$A$27:$W$387,7,0))</f>
        <v/>
      </c>
      <c r="H275" s="87" t="str">
        <f>IF(A275="","",VLOOKUP($A275,temporal!$A$27:$W$387,8,0))</f>
        <v/>
      </c>
      <c r="I275" s="87" t="str">
        <f>IF(A275="","",VLOOKUP($A275,temporal!$A$27:$W$387,9,0))</f>
        <v/>
      </c>
      <c r="J275" s="87" t="str">
        <f>IF(A275="","",VLOOKUP($A275,temporal!$A$27:$W$387,10,0))</f>
        <v/>
      </c>
      <c r="K275" s="87" t="str">
        <f>IF(A275="","",VLOOKUP($A275,temporal!$A$27:$W$387,11,0))</f>
        <v/>
      </c>
      <c r="L275" s="87" t="str">
        <f>IF(A275="","",VLOOKUP($A275,temporal!$A$27:$W$387,12,0))</f>
        <v/>
      </c>
      <c r="N275" s="89" t="str">
        <f>IF(B$10="","",VLOOKUP($A275,temporal!$A$27:$W$387,14,0))</f>
        <v/>
      </c>
      <c r="O275" s="89" t="str">
        <f>IF(B$10="","",VLOOKUP($A275,temporal!$A$27:$W$387,15,0))</f>
        <v/>
      </c>
      <c r="P275" s="87" t="str">
        <f>IF(A275="","",VLOOKUP($A275,temporal!$A$27:$W$387,16,0))</f>
        <v/>
      </c>
      <c r="Q275" s="87" t="str">
        <f>IF(A275="","",VLOOKUP($A275,temporal!$A$27:$W$387,17,0))</f>
        <v/>
      </c>
      <c r="R275" s="87" t="str">
        <f>IF(A275="","",VLOOKUP($A275,temporal!$A$27:$W$387,18,0))</f>
        <v/>
      </c>
      <c r="S275" s="87" t="str">
        <f>IF(A275="","",VLOOKUP($A275,temporal!$A$27:$W$387,19,0))</f>
        <v/>
      </c>
      <c r="T275" s="87" t="str">
        <f>IF(A275="","",VLOOKUP($A275,temporal!$A$27:$W$387,20,0))</f>
        <v/>
      </c>
      <c r="V275" s="87" t="str">
        <f>VLOOKUP($A275,temporal!$A$27:$W$387,22,0)</f>
        <v/>
      </c>
      <c r="W275" s="87" t="str">
        <f>VLOOKUP($A275,temporal!$A$27:$W$387,23,0)</f>
        <v/>
      </c>
    </row>
    <row r="276" spans="1:23" s="88" customFormat="1" x14ac:dyDescent="0.2">
      <c r="A276" s="91" t="str">
        <f t="shared" si="3"/>
        <v/>
      </c>
      <c r="B276" s="84" t="str">
        <f>VLOOKUP($A276,temporal!$A$27:$W$387,2,0)</f>
        <v/>
      </c>
      <c r="C276" s="84" t="str">
        <f>IF(B276="","",VLOOKUP($A276,temporal!$A$27:$W$387,3,0))</f>
        <v/>
      </c>
      <c r="D276" s="85"/>
      <c r="E276" s="86" t="str">
        <f>IF(B$10="","",VLOOKUP($A276,temporal!$A$27:$W$387,5,0))</f>
        <v/>
      </c>
      <c r="F276" s="86" t="str">
        <f>IF(B$10="","",VLOOKUP($A276,temporal!$A$27:$W$387,6,0))</f>
        <v/>
      </c>
      <c r="G276" s="86" t="str">
        <f>IF(B$11="","",VLOOKUP($A276,temporal!$A$27:$W$387,7,0))</f>
        <v/>
      </c>
      <c r="H276" s="87" t="str">
        <f>IF(A276="","",VLOOKUP($A276,temporal!$A$27:$W$387,8,0))</f>
        <v/>
      </c>
      <c r="I276" s="87" t="str">
        <f>IF(A276="","",VLOOKUP($A276,temporal!$A$27:$W$387,9,0))</f>
        <v/>
      </c>
      <c r="J276" s="87" t="str">
        <f>IF(A276="","",VLOOKUP($A276,temporal!$A$27:$W$387,10,0))</f>
        <v/>
      </c>
      <c r="K276" s="87" t="str">
        <f>IF(A276="","",VLOOKUP($A276,temporal!$A$27:$W$387,11,0))</f>
        <v/>
      </c>
      <c r="L276" s="87" t="str">
        <f>IF(A276="","",VLOOKUP($A276,temporal!$A$27:$W$387,12,0))</f>
        <v/>
      </c>
      <c r="N276" s="89" t="str">
        <f>IF(B$10="","",VLOOKUP($A276,temporal!$A$27:$W$387,14,0))</f>
        <v/>
      </c>
      <c r="O276" s="89" t="str">
        <f>IF(B$10="","",VLOOKUP($A276,temporal!$A$27:$W$387,15,0))</f>
        <v/>
      </c>
      <c r="P276" s="87" t="str">
        <f>IF(A276="","",VLOOKUP($A276,temporal!$A$27:$W$387,16,0))</f>
        <v/>
      </c>
      <c r="Q276" s="87" t="str">
        <f>IF(A276="","",VLOOKUP($A276,temporal!$A$27:$W$387,17,0))</f>
        <v/>
      </c>
      <c r="R276" s="87" t="str">
        <f>IF(A276="","",VLOOKUP($A276,temporal!$A$27:$W$387,18,0))</f>
        <v/>
      </c>
      <c r="S276" s="87" t="str">
        <f>IF(A276="","",VLOOKUP($A276,temporal!$A$27:$W$387,19,0))</f>
        <v/>
      </c>
      <c r="T276" s="87" t="str">
        <f>IF(A276="","",VLOOKUP($A276,temporal!$A$27:$W$387,20,0))</f>
        <v/>
      </c>
      <c r="V276" s="87" t="str">
        <f>VLOOKUP($A276,temporal!$A$27:$W$387,22,0)</f>
        <v/>
      </c>
      <c r="W276" s="87" t="str">
        <f>VLOOKUP($A276,temporal!$A$27:$W$387,23,0)</f>
        <v/>
      </c>
    </row>
    <row r="277" spans="1:23" s="88" customFormat="1" x14ac:dyDescent="0.2">
      <c r="A277" s="91" t="str">
        <f t="shared" si="3"/>
        <v/>
      </c>
      <c r="B277" s="84" t="str">
        <f>VLOOKUP($A277,temporal!$A$27:$W$387,2,0)</f>
        <v/>
      </c>
      <c r="C277" s="84" t="str">
        <f>IF(B277="","",VLOOKUP($A277,temporal!$A$27:$W$387,3,0))</f>
        <v/>
      </c>
      <c r="D277" s="85"/>
      <c r="E277" s="86" t="str">
        <f>IF(B$10="","",VLOOKUP($A277,temporal!$A$27:$W$387,5,0))</f>
        <v/>
      </c>
      <c r="F277" s="86" t="str">
        <f>IF(B$10="","",VLOOKUP($A277,temporal!$A$27:$W$387,6,0))</f>
        <v/>
      </c>
      <c r="G277" s="86" t="str">
        <f>IF(B$11="","",VLOOKUP($A277,temporal!$A$27:$W$387,7,0))</f>
        <v/>
      </c>
      <c r="H277" s="87" t="str">
        <f>IF(A277="","",VLOOKUP($A277,temporal!$A$27:$W$387,8,0))</f>
        <v/>
      </c>
      <c r="I277" s="87" t="str">
        <f>IF(A277="","",VLOOKUP($A277,temporal!$A$27:$W$387,9,0))</f>
        <v/>
      </c>
      <c r="J277" s="87" t="str">
        <f>IF(A277="","",VLOOKUP($A277,temporal!$A$27:$W$387,10,0))</f>
        <v/>
      </c>
      <c r="K277" s="87" t="str">
        <f>IF(A277="","",VLOOKUP($A277,temporal!$A$27:$W$387,11,0))</f>
        <v/>
      </c>
      <c r="L277" s="87" t="str">
        <f>IF(A277="","",VLOOKUP($A277,temporal!$A$27:$W$387,12,0))</f>
        <v/>
      </c>
      <c r="N277" s="89" t="str">
        <f>IF(B$10="","",VLOOKUP($A277,temporal!$A$27:$W$387,14,0))</f>
        <v/>
      </c>
      <c r="O277" s="89" t="str">
        <f>IF(B$10="","",VLOOKUP($A277,temporal!$A$27:$W$387,15,0))</f>
        <v/>
      </c>
      <c r="P277" s="87" t="str">
        <f>IF(A277="","",VLOOKUP($A277,temporal!$A$27:$W$387,16,0))</f>
        <v/>
      </c>
      <c r="Q277" s="87" t="str">
        <f>IF(A277="","",VLOOKUP($A277,temporal!$A$27:$W$387,17,0))</f>
        <v/>
      </c>
      <c r="R277" s="87" t="str">
        <f>IF(A277="","",VLOOKUP($A277,temporal!$A$27:$W$387,18,0))</f>
        <v/>
      </c>
      <c r="S277" s="87" t="str">
        <f>IF(A277="","",VLOOKUP($A277,temporal!$A$27:$W$387,19,0))</f>
        <v/>
      </c>
      <c r="T277" s="87" t="str">
        <f>IF(A277="","",VLOOKUP($A277,temporal!$A$27:$W$387,20,0))</f>
        <v/>
      </c>
      <c r="V277" s="87" t="str">
        <f>VLOOKUP($A277,temporal!$A$27:$W$387,22,0)</f>
        <v/>
      </c>
      <c r="W277" s="87" t="str">
        <f>VLOOKUP($A277,temporal!$A$27:$W$387,23,0)</f>
        <v/>
      </c>
    </row>
    <row r="278" spans="1:23" s="88" customFormat="1" x14ac:dyDescent="0.2">
      <c r="A278" s="91" t="str">
        <f t="shared" si="3"/>
        <v/>
      </c>
      <c r="B278" s="84" t="str">
        <f>VLOOKUP($A278,temporal!$A$27:$W$387,2,0)</f>
        <v/>
      </c>
      <c r="C278" s="84" t="str">
        <f>IF(B278="","",VLOOKUP($A278,temporal!$A$27:$W$387,3,0))</f>
        <v/>
      </c>
      <c r="D278" s="85"/>
      <c r="E278" s="86" t="str">
        <f>IF(B$10="","",VLOOKUP($A278,temporal!$A$27:$W$387,5,0))</f>
        <v/>
      </c>
      <c r="F278" s="86" t="str">
        <f>IF(B$10="","",VLOOKUP($A278,temporal!$A$27:$W$387,6,0))</f>
        <v/>
      </c>
      <c r="G278" s="86" t="str">
        <f>IF(B$11="","",VLOOKUP($A278,temporal!$A$27:$W$387,7,0))</f>
        <v/>
      </c>
      <c r="H278" s="87" t="str">
        <f>IF(A278="","",VLOOKUP($A278,temporal!$A$27:$W$387,8,0))</f>
        <v/>
      </c>
      <c r="I278" s="87" t="str">
        <f>IF(A278="","",VLOOKUP($A278,temporal!$A$27:$W$387,9,0))</f>
        <v/>
      </c>
      <c r="J278" s="87" t="str">
        <f>IF(A278="","",VLOOKUP($A278,temporal!$A$27:$W$387,10,0))</f>
        <v/>
      </c>
      <c r="K278" s="87" t="str">
        <f>IF(A278="","",VLOOKUP($A278,temporal!$A$27:$W$387,11,0))</f>
        <v/>
      </c>
      <c r="L278" s="87" t="str">
        <f>IF(A278="","",VLOOKUP($A278,temporal!$A$27:$W$387,12,0))</f>
        <v/>
      </c>
      <c r="N278" s="89" t="str">
        <f>IF(B$10="","",VLOOKUP($A278,temporal!$A$27:$W$387,14,0))</f>
        <v/>
      </c>
      <c r="O278" s="89" t="str">
        <f>IF(B$10="","",VLOOKUP($A278,temporal!$A$27:$W$387,15,0))</f>
        <v/>
      </c>
      <c r="P278" s="87" t="str">
        <f>IF(A278="","",VLOOKUP($A278,temporal!$A$27:$W$387,16,0))</f>
        <v/>
      </c>
      <c r="Q278" s="87" t="str">
        <f>IF(A278="","",VLOOKUP($A278,temporal!$A$27:$W$387,17,0))</f>
        <v/>
      </c>
      <c r="R278" s="87" t="str">
        <f>IF(A278="","",VLOOKUP($A278,temporal!$A$27:$W$387,18,0))</f>
        <v/>
      </c>
      <c r="S278" s="87" t="str">
        <f>IF(A278="","",VLOOKUP($A278,temporal!$A$27:$W$387,19,0))</f>
        <v/>
      </c>
      <c r="T278" s="87" t="str">
        <f>IF(A278="","",VLOOKUP($A278,temporal!$A$27:$W$387,20,0))</f>
        <v/>
      </c>
      <c r="V278" s="87" t="str">
        <f>VLOOKUP($A278,temporal!$A$27:$W$387,22,0)</f>
        <v/>
      </c>
      <c r="W278" s="87" t="str">
        <f>VLOOKUP($A278,temporal!$A$27:$W$387,23,0)</f>
        <v/>
      </c>
    </row>
    <row r="279" spans="1:23" s="88" customFormat="1" x14ac:dyDescent="0.2">
      <c r="A279" s="91" t="str">
        <f t="shared" si="3"/>
        <v/>
      </c>
      <c r="B279" s="84" t="str">
        <f>VLOOKUP($A279,temporal!$A$27:$W$387,2,0)</f>
        <v/>
      </c>
      <c r="C279" s="84" t="str">
        <f>IF(B279="","",VLOOKUP($A279,temporal!$A$27:$W$387,3,0))</f>
        <v/>
      </c>
      <c r="D279" s="85"/>
      <c r="E279" s="86" t="str">
        <f>IF(B$10="","",VLOOKUP($A279,temporal!$A$27:$W$387,5,0))</f>
        <v/>
      </c>
      <c r="F279" s="86" t="str">
        <f>IF(B$10="","",VLOOKUP($A279,temporal!$A$27:$W$387,6,0))</f>
        <v/>
      </c>
      <c r="G279" s="86" t="str">
        <f>IF(B$11="","",VLOOKUP($A279,temporal!$A$27:$W$387,7,0))</f>
        <v/>
      </c>
      <c r="H279" s="87" t="str">
        <f>IF(A279="","",VLOOKUP($A279,temporal!$A$27:$W$387,8,0))</f>
        <v/>
      </c>
      <c r="I279" s="87" t="str">
        <f>IF(A279="","",VLOOKUP($A279,temporal!$A$27:$W$387,9,0))</f>
        <v/>
      </c>
      <c r="J279" s="87" t="str">
        <f>IF(A279="","",VLOOKUP($A279,temporal!$A$27:$W$387,10,0))</f>
        <v/>
      </c>
      <c r="K279" s="87" t="str">
        <f>IF(A279="","",VLOOKUP($A279,temporal!$A$27:$W$387,11,0))</f>
        <v/>
      </c>
      <c r="L279" s="87" t="str">
        <f>IF(A279="","",VLOOKUP($A279,temporal!$A$27:$W$387,12,0))</f>
        <v/>
      </c>
      <c r="N279" s="89" t="str">
        <f>IF(B$10="","",VLOOKUP($A279,temporal!$A$27:$W$387,14,0))</f>
        <v/>
      </c>
      <c r="O279" s="89" t="str">
        <f>IF(B$10="","",VLOOKUP($A279,temporal!$A$27:$W$387,15,0))</f>
        <v/>
      </c>
      <c r="P279" s="87" t="str">
        <f>IF(A279="","",VLOOKUP($A279,temporal!$A$27:$W$387,16,0))</f>
        <v/>
      </c>
      <c r="Q279" s="87" t="str">
        <f>IF(A279="","",VLOOKUP($A279,temporal!$A$27:$W$387,17,0))</f>
        <v/>
      </c>
      <c r="R279" s="87" t="str">
        <f>IF(A279="","",VLOOKUP($A279,temporal!$A$27:$W$387,18,0))</f>
        <v/>
      </c>
      <c r="S279" s="87" t="str">
        <f>IF(A279="","",VLOOKUP($A279,temporal!$A$27:$W$387,19,0))</f>
        <v/>
      </c>
      <c r="T279" s="87" t="str">
        <f>IF(A279="","",VLOOKUP($A279,temporal!$A$27:$W$387,20,0))</f>
        <v/>
      </c>
      <c r="V279" s="87" t="str">
        <f>VLOOKUP($A279,temporal!$A$27:$W$387,22,0)</f>
        <v/>
      </c>
      <c r="W279" s="87" t="str">
        <f>VLOOKUP($A279,temporal!$A$27:$W$387,23,0)</f>
        <v/>
      </c>
    </row>
    <row r="280" spans="1:23" s="88" customFormat="1" x14ac:dyDescent="0.2">
      <c r="A280" s="91" t="str">
        <f t="shared" si="3"/>
        <v/>
      </c>
      <c r="B280" s="84" t="str">
        <f>VLOOKUP($A280,temporal!$A$27:$W$387,2,0)</f>
        <v/>
      </c>
      <c r="C280" s="84" t="str">
        <f>IF(B280="","",VLOOKUP($A280,temporal!$A$27:$W$387,3,0))</f>
        <v/>
      </c>
      <c r="D280" s="85"/>
      <c r="E280" s="86" t="str">
        <f>IF(B$10="","",VLOOKUP($A280,temporal!$A$27:$W$387,5,0))</f>
        <v/>
      </c>
      <c r="F280" s="86" t="str">
        <f>IF(B$10="","",VLOOKUP($A280,temporal!$A$27:$W$387,6,0))</f>
        <v/>
      </c>
      <c r="G280" s="86" t="str">
        <f>IF(B$11="","",VLOOKUP($A280,temporal!$A$27:$W$387,7,0))</f>
        <v/>
      </c>
      <c r="H280" s="87" t="str">
        <f>IF(A280="","",VLOOKUP($A280,temporal!$A$27:$W$387,8,0))</f>
        <v/>
      </c>
      <c r="I280" s="87" t="str">
        <f>IF(A280="","",VLOOKUP($A280,temporal!$A$27:$W$387,9,0))</f>
        <v/>
      </c>
      <c r="J280" s="87" t="str">
        <f>IF(A280="","",VLOOKUP($A280,temporal!$A$27:$W$387,10,0))</f>
        <v/>
      </c>
      <c r="K280" s="87" t="str">
        <f>IF(A280="","",VLOOKUP($A280,temporal!$A$27:$W$387,11,0))</f>
        <v/>
      </c>
      <c r="L280" s="87" t="str">
        <f>IF(A280="","",VLOOKUP($A280,temporal!$A$27:$W$387,12,0))</f>
        <v/>
      </c>
      <c r="N280" s="89" t="str">
        <f>IF(B$10="","",VLOOKUP($A280,temporal!$A$27:$W$387,14,0))</f>
        <v/>
      </c>
      <c r="O280" s="89" t="str">
        <f>IF(B$10="","",VLOOKUP($A280,temporal!$A$27:$W$387,15,0))</f>
        <v/>
      </c>
      <c r="P280" s="87" t="str">
        <f>IF(A280="","",VLOOKUP($A280,temporal!$A$27:$W$387,16,0))</f>
        <v/>
      </c>
      <c r="Q280" s="87" t="str">
        <f>IF(A280="","",VLOOKUP($A280,temporal!$A$27:$W$387,17,0))</f>
        <v/>
      </c>
      <c r="R280" s="87" t="str">
        <f>IF(A280="","",VLOOKUP($A280,temporal!$A$27:$W$387,18,0))</f>
        <v/>
      </c>
      <c r="S280" s="87" t="str">
        <f>IF(A280="","",VLOOKUP($A280,temporal!$A$27:$W$387,19,0))</f>
        <v/>
      </c>
      <c r="T280" s="87" t="str">
        <f>IF(A280="","",VLOOKUP($A280,temporal!$A$27:$W$387,20,0))</f>
        <v/>
      </c>
      <c r="V280" s="87" t="str">
        <f>VLOOKUP($A280,temporal!$A$27:$W$387,22,0)</f>
        <v/>
      </c>
      <c r="W280" s="87" t="str">
        <f>VLOOKUP($A280,temporal!$A$27:$W$387,23,0)</f>
        <v/>
      </c>
    </row>
    <row r="281" spans="1:23" s="88" customFormat="1" x14ac:dyDescent="0.2">
      <c r="A281" s="91" t="str">
        <f t="shared" si="3"/>
        <v/>
      </c>
      <c r="B281" s="84" t="str">
        <f>VLOOKUP($A281,temporal!$A$27:$W$387,2,0)</f>
        <v/>
      </c>
      <c r="C281" s="84" t="str">
        <f>IF(B281="","",VLOOKUP($A281,temporal!$A$27:$W$387,3,0))</f>
        <v/>
      </c>
      <c r="D281" s="85"/>
      <c r="E281" s="86" t="str">
        <f>IF(B$10="","",VLOOKUP($A281,temporal!$A$27:$W$387,5,0))</f>
        <v/>
      </c>
      <c r="F281" s="86" t="str">
        <f>IF(B$10="","",VLOOKUP($A281,temporal!$A$27:$W$387,6,0))</f>
        <v/>
      </c>
      <c r="G281" s="86" t="str">
        <f>IF(B$11="","",VLOOKUP($A281,temporal!$A$27:$W$387,7,0))</f>
        <v/>
      </c>
      <c r="H281" s="87" t="str">
        <f>IF(A281="","",VLOOKUP($A281,temporal!$A$27:$W$387,8,0))</f>
        <v/>
      </c>
      <c r="I281" s="87" t="str">
        <f>IF(A281="","",VLOOKUP($A281,temporal!$A$27:$W$387,9,0))</f>
        <v/>
      </c>
      <c r="J281" s="87" t="str">
        <f>IF(A281="","",VLOOKUP($A281,temporal!$A$27:$W$387,10,0))</f>
        <v/>
      </c>
      <c r="K281" s="87" t="str">
        <f>IF(A281="","",VLOOKUP($A281,temporal!$A$27:$W$387,11,0))</f>
        <v/>
      </c>
      <c r="L281" s="87" t="str">
        <f>IF(A281="","",VLOOKUP($A281,temporal!$A$27:$W$387,12,0))</f>
        <v/>
      </c>
      <c r="N281" s="89" t="str">
        <f>IF(B$10="","",VLOOKUP($A281,temporal!$A$27:$W$387,14,0))</f>
        <v/>
      </c>
      <c r="O281" s="89" t="str">
        <f>IF(B$10="","",VLOOKUP($A281,temporal!$A$27:$W$387,15,0))</f>
        <v/>
      </c>
      <c r="P281" s="87" t="str">
        <f>IF(A281="","",VLOOKUP($A281,temporal!$A$27:$W$387,16,0))</f>
        <v/>
      </c>
      <c r="Q281" s="87" t="str">
        <f>IF(A281="","",VLOOKUP($A281,temporal!$A$27:$W$387,17,0))</f>
        <v/>
      </c>
      <c r="R281" s="87" t="str">
        <f>IF(A281="","",VLOOKUP($A281,temporal!$A$27:$W$387,18,0))</f>
        <v/>
      </c>
      <c r="S281" s="87" t="str">
        <f>IF(A281="","",VLOOKUP($A281,temporal!$A$27:$W$387,19,0))</f>
        <v/>
      </c>
      <c r="T281" s="87" t="str">
        <f>IF(A281="","",VLOOKUP($A281,temporal!$A$27:$W$387,20,0))</f>
        <v/>
      </c>
      <c r="V281" s="87" t="str">
        <f>VLOOKUP($A281,temporal!$A$27:$W$387,22,0)</f>
        <v/>
      </c>
      <c r="W281" s="87" t="str">
        <f>VLOOKUP($A281,temporal!$A$27:$W$387,23,0)</f>
        <v/>
      </c>
    </row>
    <row r="282" spans="1:23" s="88" customFormat="1" x14ac:dyDescent="0.2">
      <c r="A282" s="91" t="str">
        <f t="shared" si="3"/>
        <v/>
      </c>
      <c r="B282" s="84" t="str">
        <f>VLOOKUP($A282,temporal!$A$27:$W$387,2,0)</f>
        <v/>
      </c>
      <c r="C282" s="84" t="str">
        <f>IF(B282="","",VLOOKUP($A282,temporal!$A$27:$W$387,3,0))</f>
        <v/>
      </c>
      <c r="D282" s="85"/>
      <c r="E282" s="86" t="str">
        <f>IF(B$10="","",VLOOKUP($A282,temporal!$A$27:$W$387,5,0))</f>
        <v/>
      </c>
      <c r="F282" s="86" t="str">
        <f>IF(B$10="","",VLOOKUP($A282,temporal!$A$27:$W$387,6,0))</f>
        <v/>
      </c>
      <c r="G282" s="86" t="str">
        <f>IF(B$11="","",VLOOKUP($A282,temporal!$A$27:$W$387,7,0))</f>
        <v/>
      </c>
      <c r="H282" s="87" t="str">
        <f>IF(A282="","",VLOOKUP($A282,temporal!$A$27:$W$387,8,0))</f>
        <v/>
      </c>
      <c r="I282" s="87" t="str">
        <f>IF(A282="","",VLOOKUP($A282,temporal!$A$27:$W$387,9,0))</f>
        <v/>
      </c>
      <c r="J282" s="87" t="str">
        <f>IF(A282="","",VLOOKUP($A282,temporal!$A$27:$W$387,10,0))</f>
        <v/>
      </c>
      <c r="K282" s="87" t="str">
        <f>IF(A282="","",VLOOKUP($A282,temporal!$A$27:$W$387,11,0))</f>
        <v/>
      </c>
      <c r="L282" s="87" t="str">
        <f>IF(A282="","",VLOOKUP($A282,temporal!$A$27:$W$387,12,0))</f>
        <v/>
      </c>
      <c r="N282" s="89" t="str">
        <f>IF(B$10="","",VLOOKUP($A282,temporal!$A$27:$W$387,14,0))</f>
        <v/>
      </c>
      <c r="O282" s="89" t="str">
        <f>IF(B$10="","",VLOOKUP($A282,temporal!$A$27:$W$387,15,0))</f>
        <v/>
      </c>
      <c r="P282" s="87" t="str">
        <f>IF(A282="","",VLOOKUP($A282,temporal!$A$27:$W$387,16,0))</f>
        <v/>
      </c>
      <c r="Q282" s="87" t="str">
        <f>IF(A282="","",VLOOKUP($A282,temporal!$A$27:$W$387,17,0))</f>
        <v/>
      </c>
      <c r="R282" s="87" t="str">
        <f>IF(A282="","",VLOOKUP($A282,temporal!$A$27:$W$387,18,0))</f>
        <v/>
      </c>
      <c r="S282" s="87" t="str">
        <f>IF(A282="","",VLOOKUP($A282,temporal!$A$27:$W$387,19,0))</f>
        <v/>
      </c>
      <c r="T282" s="87" t="str">
        <f>IF(A282="","",VLOOKUP($A282,temporal!$A$27:$W$387,20,0))</f>
        <v/>
      </c>
      <c r="V282" s="87" t="str">
        <f>VLOOKUP($A282,temporal!$A$27:$W$387,22,0)</f>
        <v/>
      </c>
      <c r="W282" s="87" t="str">
        <f>VLOOKUP($A282,temporal!$A$27:$W$387,23,0)</f>
        <v/>
      </c>
    </row>
    <row r="283" spans="1:23" s="88" customFormat="1" x14ac:dyDescent="0.2">
      <c r="A283" s="91" t="str">
        <f t="shared" si="3"/>
        <v/>
      </c>
      <c r="B283" s="84" t="str">
        <f>VLOOKUP($A283,temporal!$A$27:$W$387,2,0)</f>
        <v/>
      </c>
      <c r="C283" s="84" t="str">
        <f>IF(B283="","",VLOOKUP($A283,temporal!$A$27:$W$387,3,0))</f>
        <v/>
      </c>
      <c r="D283" s="85"/>
      <c r="E283" s="86" t="str">
        <f>IF(B$10="","",VLOOKUP($A283,temporal!$A$27:$W$387,5,0))</f>
        <v/>
      </c>
      <c r="F283" s="86" t="str">
        <f>IF(B$10="","",VLOOKUP($A283,temporal!$A$27:$W$387,6,0))</f>
        <v/>
      </c>
      <c r="G283" s="86" t="str">
        <f>IF(B$11="","",VLOOKUP($A283,temporal!$A$27:$W$387,7,0))</f>
        <v/>
      </c>
      <c r="H283" s="87" t="str">
        <f>IF(A283="","",VLOOKUP($A283,temporal!$A$27:$W$387,8,0))</f>
        <v/>
      </c>
      <c r="I283" s="87" t="str">
        <f>IF(A283="","",VLOOKUP($A283,temporal!$A$27:$W$387,9,0))</f>
        <v/>
      </c>
      <c r="J283" s="87" t="str">
        <f>IF(A283="","",VLOOKUP($A283,temporal!$A$27:$W$387,10,0))</f>
        <v/>
      </c>
      <c r="K283" s="87" t="str">
        <f>IF(A283="","",VLOOKUP($A283,temporal!$A$27:$W$387,11,0))</f>
        <v/>
      </c>
      <c r="L283" s="87" t="str">
        <f>IF(A283="","",VLOOKUP($A283,temporal!$A$27:$W$387,12,0))</f>
        <v/>
      </c>
      <c r="N283" s="89" t="str">
        <f>IF(B$10="","",VLOOKUP($A283,temporal!$A$27:$W$387,14,0))</f>
        <v/>
      </c>
      <c r="O283" s="89" t="str">
        <f>IF(B$10="","",VLOOKUP($A283,temporal!$A$27:$W$387,15,0))</f>
        <v/>
      </c>
      <c r="P283" s="87" t="str">
        <f>IF(A283="","",VLOOKUP($A283,temporal!$A$27:$W$387,16,0))</f>
        <v/>
      </c>
      <c r="Q283" s="87" t="str">
        <f>IF(A283="","",VLOOKUP($A283,temporal!$A$27:$W$387,17,0))</f>
        <v/>
      </c>
      <c r="R283" s="87" t="str">
        <f>IF(A283="","",VLOOKUP($A283,temporal!$A$27:$W$387,18,0))</f>
        <v/>
      </c>
      <c r="S283" s="87" t="str">
        <f>IF(A283="","",VLOOKUP($A283,temporal!$A$27:$W$387,19,0))</f>
        <v/>
      </c>
      <c r="T283" s="87" t="str">
        <f>IF(A283="","",VLOOKUP($A283,temporal!$A$27:$W$387,20,0))</f>
        <v/>
      </c>
      <c r="V283" s="87" t="str">
        <f>VLOOKUP($A283,temporal!$A$27:$W$387,22,0)</f>
        <v/>
      </c>
      <c r="W283" s="87" t="str">
        <f>VLOOKUP($A283,temporal!$A$27:$W$387,23,0)</f>
        <v/>
      </c>
    </row>
    <row r="284" spans="1:23" s="88" customFormat="1" x14ac:dyDescent="0.2">
      <c r="A284" s="91" t="str">
        <f t="shared" si="3"/>
        <v/>
      </c>
      <c r="B284" s="84" t="str">
        <f>VLOOKUP($A284,temporal!$A$27:$W$387,2,0)</f>
        <v/>
      </c>
      <c r="C284" s="84" t="str">
        <f>IF(B284="","",VLOOKUP($A284,temporal!$A$27:$W$387,3,0))</f>
        <v/>
      </c>
      <c r="D284" s="85"/>
      <c r="E284" s="86" t="str">
        <f>IF(B$10="","",VLOOKUP($A284,temporal!$A$27:$W$387,5,0))</f>
        <v/>
      </c>
      <c r="F284" s="86" t="str">
        <f>IF(B$10="","",VLOOKUP($A284,temporal!$A$27:$W$387,6,0))</f>
        <v/>
      </c>
      <c r="G284" s="86" t="str">
        <f>IF(B$11="","",VLOOKUP($A284,temporal!$A$27:$W$387,7,0))</f>
        <v/>
      </c>
      <c r="H284" s="87" t="str">
        <f>IF(A284="","",VLOOKUP($A284,temporal!$A$27:$W$387,8,0))</f>
        <v/>
      </c>
      <c r="I284" s="87" t="str">
        <f>IF(A284="","",VLOOKUP($A284,temporal!$A$27:$W$387,9,0))</f>
        <v/>
      </c>
      <c r="J284" s="87" t="str">
        <f>IF(A284="","",VLOOKUP($A284,temporal!$A$27:$W$387,10,0))</f>
        <v/>
      </c>
      <c r="K284" s="87" t="str">
        <f>IF(A284="","",VLOOKUP($A284,temporal!$A$27:$W$387,11,0))</f>
        <v/>
      </c>
      <c r="L284" s="87" t="str">
        <f>IF(A284="","",VLOOKUP($A284,temporal!$A$27:$W$387,12,0))</f>
        <v/>
      </c>
      <c r="N284" s="89" t="str">
        <f>IF(B$10="","",VLOOKUP($A284,temporal!$A$27:$W$387,14,0))</f>
        <v/>
      </c>
      <c r="O284" s="89" t="str">
        <f>IF(B$10="","",VLOOKUP($A284,temporal!$A$27:$W$387,15,0))</f>
        <v/>
      </c>
      <c r="P284" s="87" t="str">
        <f>IF(A284="","",VLOOKUP($A284,temporal!$A$27:$W$387,16,0))</f>
        <v/>
      </c>
      <c r="Q284" s="87" t="str">
        <f>IF(A284="","",VLOOKUP($A284,temporal!$A$27:$W$387,17,0))</f>
        <v/>
      </c>
      <c r="R284" s="87" t="str">
        <f>IF(A284="","",VLOOKUP($A284,temporal!$A$27:$W$387,18,0))</f>
        <v/>
      </c>
      <c r="S284" s="87" t="str">
        <f>IF(A284="","",VLOOKUP($A284,temporal!$A$27:$W$387,19,0))</f>
        <v/>
      </c>
      <c r="T284" s="87" t="str">
        <f>IF(A284="","",VLOOKUP($A284,temporal!$A$27:$W$387,20,0))</f>
        <v/>
      </c>
      <c r="V284" s="87" t="str">
        <f>VLOOKUP($A284,temporal!$A$27:$W$387,22,0)</f>
        <v/>
      </c>
      <c r="W284" s="87" t="str">
        <f>VLOOKUP($A284,temporal!$A$27:$W$387,23,0)</f>
        <v/>
      </c>
    </row>
    <row r="285" spans="1:23" s="88" customFormat="1" x14ac:dyDescent="0.2">
      <c r="A285" s="91" t="str">
        <f t="shared" ref="A285:A348" si="4">IF(A284&lt;B$4,EDATE(A284,1),"")</f>
        <v/>
      </c>
      <c r="B285" s="84" t="str">
        <f>VLOOKUP($A285,temporal!$A$27:$W$387,2,0)</f>
        <v/>
      </c>
      <c r="C285" s="84" t="str">
        <f>IF(B285="","",VLOOKUP($A285,temporal!$A$27:$W$387,3,0))</f>
        <v/>
      </c>
      <c r="D285" s="85"/>
      <c r="E285" s="86" t="str">
        <f>IF(B$10="","",VLOOKUP($A285,temporal!$A$27:$W$387,5,0))</f>
        <v/>
      </c>
      <c r="F285" s="86" t="str">
        <f>IF(B$10="","",VLOOKUP($A285,temporal!$A$27:$W$387,6,0))</f>
        <v/>
      </c>
      <c r="G285" s="86" t="str">
        <f>IF(B$11="","",VLOOKUP($A285,temporal!$A$27:$W$387,7,0))</f>
        <v/>
      </c>
      <c r="H285" s="87" t="str">
        <f>IF(A285="","",VLOOKUP($A285,temporal!$A$27:$W$387,8,0))</f>
        <v/>
      </c>
      <c r="I285" s="87" t="str">
        <f>IF(A285="","",VLOOKUP($A285,temporal!$A$27:$W$387,9,0))</f>
        <v/>
      </c>
      <c r="J285" s="87" t="str">
        <f>IF(A285="","",VLOOKUP($A285,temporal!$A$27:$W$387,10,0))</f>
        <v/>
      </c>
      <c r="K285" s="87" t="str">
        <f>IF(A285="","",VLOOKUP($A285,temporal!$A$27:$W$387,11,0))</f>
        <v/>
      </c>
      <c r="L285" s="87" t="str">
        <f>IF(A285="","",VLOOKUP($A285,temporal!$A$27:$W$387,12,0))</f>
        <v/>
      </c>
      <c r="N285" s="89" t="str">
        <f>IF(B$10="","",VLOOKUP($A285,temporal!$A$27:$W$387,14,0))</f>
        <v/>
      </c>
      <c r="O285" s="89" t="str">
        <f>IF(B$10="","",VLOOKUP($A285,temporal!$A$27:$W$387,15,0))</f>
        <v/>
      </c>
      <c r="P285" s="87" t="str">
        <f>IF(A285="","",VLOOKUP($A285,temporal!$A$27:$W$387,16,0))</f>
        <v/>
      </c>
      <c r="Q285" s="87" t="str">
        <f>IF(A285="","",VLOOKUP($A285,temporal!$A$27:$W$387,17,0))</f>
        <v/>
      </c>
      <c r="R285" s="87" t="str">
        <f>IF(A285="","",VLOOKUP($A285,temporal!$A$27:$W$387,18,0))</f>
        <v/>
      </c>
      <c r="S285" s="87" t="str">
        <f>IF(A285="","",VLOOKUP($A285,temporal!$A$27:$W$387,19,0))</f>
        <v/>
      </c>
      <c r="T285" s="87" t="str">
        <f>IF(A285="","",VLOOKUP($A285,temporal!$A$27:$W$387,20,0))</f>
        <v/>
      </c>
      <c r="V285" s="87" t="str">
        <f>VLOOKUP($A285,temporal!$A$27:$W$387,22,0)</f>
        <v/>
      </c>
      <c r="W285" s="87" t="str">
        <f>VLOOKUP($A285,temporal!$A$27:$W$387,23,0)</f>
        <v/>
      </c>
    </row>
    <row r="286" spans="1:23" s="88" customFormat="1" x14ac:dyDescent="0.2">
      <c r="A286" s="91" t="str">
        <f t="shared" si="4"/>
        <v/>
      </c>
      <c r="B286" s="84" t="str">
        <f>VLOOKUP($A286,temporal!$A$27:$W$387,2,0)</f>
        <v/>
      </c>
      <c r="C286" s="84" t="str">
        <f>IF(B286="","",VLOOKUP($A286,temporal!$A$27:$W$387,3,0))</f>
        <v/>
      </c>
      <c r="D286" s="85"/>
      <c r="E286" s="86" t="str">
        <f>IF(B$10="","",VLOOKUP($A286,temporal!$A$27:$W$387,5,0))</f>
        <v/>
      </c>
      <c r="F286" s="86" t="str">
        <f>IF(B$10="","",VLOOKUP($A286,temporal!$A$27:$W$387,6,0))</f>
        <v/>
      </c>
      <c r="G286" s="86" t="str">
        <f>IF(B$11="","",VLOOKUP($A286,temporal!$A$27:$W$387,7,0))</f>
        <v/>
      </c>
      <c r="H286" s="87" t="str">
        <f>IF(A286="","",VLOOKUP($A286,temporal!$A$27:$W$387,8,0))</f>
        <v/>
      </c>
      <c r="I286" s="87" t="str">
        <f>IF(A286="","",VLOOKUP($A286,temporal!$A$27:$W$387,9,0))</f>
        <v/>
      </c>
      <c r="J286" s="87" t="str">
        <f>IF(A286="","",VLOOKUP($A286,temporal!$A$27:$W$387,10,0))</f>
        <v/>
      </c>
      <c r="K286" s="87" t="str">
        <f>IF(A286="","",VLOOKUP($A286,temporal!$A$27:$W$387,11,0))</f>
        <v/>
      </c>
      <c r="L286" s="87" t="str">
        <f>IF(A286="","",VLOOKUP($A286,temporal!$A$27:$W$387,12,0))</f>
        <v/>
      </c>
      <c r="N286" s="89" t="str">
        <f>IF(B$10="","",VLOOKUP($A286,temporal!$A$27:$W$387,14,0))</f>
        <v/>
      </c>
      <c r="O286" s="89" t="str">
        <f>IF(B$10="","",VLOOKUP($A286,temporal!$A$27:$W$387,15,0))</f>
        <v/>
      </c>
      <c r="P286" s="87" t="str">
        <f>IF(A286="","",VLOOKUP($A286,temporal!$A$27:$W$387,16,0))</f>
        <v/>
      </c>
      <c r="Q286" s="87" t="str">
        <f>IF(A286="","",VLOOKUP($A286,temporal!$A$27:$W$387,17,0))</f>
        <v/>
      </c>
      <c r="R286" s="87" t="str">
        <f>IF(A286="","",VLOOKUP($A286,temporal!$A$27:$W$387,18,0))</f>
        <v/>
      </c>
      <c r="S286" s="87" t="str">
        <f>IF(A286="","",VLOOKUP($A286,temporal!$A$27:$W$387,19,0))</f>
        <v/>
      </c>
      <c r="T286" s="87" t="str">
        <f>IF(A286="","",VLOOKUP($A286,temporal!$A$27:$W$387,20,0))</f>
        <v/>
      </c>
      <c r="V286" s="87" t="str">
        <f>VLOOKUP($A286,temporal!$A$27:$W$387,22,0)</f>
        <v/>
      </c>
      <c r="W286" s="87" t="str">
        <f>VLOOKUP($A286,temporal!$A$27:$W$387,23,0)</f>
        <v/>
      </c>
    </row>
    <row r="287" spans="1:23" s="88" customFormat="1" x14ac:dyDescent="0.2">
      <c r="A287" s="91" t="str">
        <f t="shared" si="4"/>
        <v/>
      </c>
      <c r="B287" s="84" t="str">
        <f>VLOOKUP($A287,temporal!$A$27:$W$387,2,0)</f>
        <v/>
      </c>
      <c r="C287" s="84" t="str">
        <f>IF(B287="","",VLOOKUP($A287,temporal!$A$27:$W$387,3,0))</f>
        <v/>
      </c>
      <c r="D287" s="85"/>
      <c r="E287" s="86" t="str">
        <f>IF(B$10="","",VLOOKUP($A287,temporal!$A$27:$W$387,5,0))</f>
        <v/>
      </c>
      <c r="F287" s="86" t="str">
        <f>IF(B$10="","",VLOOKUP($A287,temporal!$A$27:$W$387,6,0))</f>
        <v/>
      </c>
      <c r="G287" s="86" t="str">
        <f>IF(B$11="","",VLOOKUP($A287,temporal!$A$27:$W$387,7,0))</f>
        <v/>
      </c>
      <c r="H287" s="87" t="str">
        <f>IF(A287="","",VLOOKUP($A287,temporal!$A$27:$W$387,8,0))</f>
        <v/>
      </c>
      <c r="I287" s="87" t="str">
        <f>IF(A287="","",VLOOKUP($A287,temporal!$A$27:$W$387,9,0))</f>
        <v/>
      </c>
      <c r="J287" s="87" t="str">
        <f>IF(A287="","",VLOOKUP($A287,temporal!$A$27:$W$387,10,0))</f>
        <v/>
      </c>
      <c r="K287" s="87" t="str">
        <f>IF(A287="","",VLOOKUP($A287,temporal!$A$27:$W$387,11,0))</f>
        <v/>
      </c>
      <c r="L287" s="87" t="str">
        <f>IF(A287="","",VLOOKUP($A287,temporal!$A$27:$W$387,12,0))</f>
        <v/>
      </c>
      <c r="N287" s="89" t="str">
        <f>IF(B$10="","",VLOOKUP($A287,temporal!$A$27:$W$387,14,0))</f>
        <v/>
      </c>
      <c r="O287" s="89" t="str">
        <f>IF(B$10="","",VLOOKUP($A287,temporal!$A$27:$W$387,15,0))</f>
        <v/>
      </c>
      <c r="P287" s="87" t="str">
        <f>IF(A287="","",VLOOKUP($A287,temporal!$A$27:$W$387,16,0))</f>
        <v/>
      </c>
      <c r="Q287" s="87" t="str">
        <f>IF(A287="","",VLOOKUP($A287,temporal!$A$27:$W$387,17,0))</f>
        <v/>
      </c>
      <c r="R287" s="87" t="str">
        <f>IF(A287="","",VLOOKUP($A287,temporal!$A$27:$W$387,18,0))</f>
        <v/>
      </c>
      <c r="S287" s="87" t="str">
        <f>IF(A287="","",VLOOKUP($A287,temporal!$A$27:$W$387,19,0))</f>
        <v/>
      </c>
      <c r="T287" s="87" t="str">
        <f>IF(A287="","",VLOOKUP($A287,temporal!$A$27:$W$387,20,0))</f>
        <v/>
      </c>
      <c r="V287" s="87" t="str">
        <f>VLOOKUP($A287,temporal!$A$27:$W$387,22,0)</f>
        <v/>
      </c>
      <c r="W287" s="87" t="str">
        <f>VLOOKUP($A287,temporal!$A$27:$W$387,23,0)</f>
        <v/>
      </c>
    </row>
    <row r="288" spans="1:23" s="88" customFormat="1" x14ac:dyDescent="0.2">
      <c r="A288" s="91" t="str">
        <f t="shared" si="4"/>
        <v/>
      </c>
      <c r="B288" s="84" t="str">
        <f>VLOOKUP($A288,temporal!$A$27:$W$387,2,0)</f>
        <v/>
      </c>
      <c r="C288" s="84" t="str">
        <f>IF(B288="","",VLOOKUP($A288,temporal!$A$27:$W$387,3,0))</f>
        <v/>
      </c>
      <c r="D288" s="85"/>
      <c r="E288" s="86" t="str">
        <f>IF(B$10="","",VLOOKUP($A288,temporal!$A$27:$W$387,5,0))</f>
        <v/>
      </c>
      <c r="F288" s="86" t="str">
        <f>IF(B$10="","",VLOOKUP($A288,temporal!$A$27:$W$387,6,0))</f>
        <v/>
      </c>
      <c r="G288" s="86" t="str">
        <f>IF(B$11="","",VLOOKUP($A288,temporal!$A$27:$W$387,7,0))</f>
        <v/>
      </c>
      <c r="H288" s="87" t="str">
        <f>IF(A288="","",VLOOKUP($A288,temporal!$A$27:$W$387,8,0))</f>
        <v/>
      </c>
      <c r="I288" s="87" t="str">
        <f>IF(A288="","",VLOOKUP($A288,temporal!$A$27:$W$387,9,0))</f>
        <v/>
      </c>
      <c r="J288" s="87" t="str">
        <f>IF(A288="","",VLOOKUP($A288,temporal!$A$27:$W$387,10,0))</f>
        <v/>
      </c>
      <c r="K288" s="87" t="str">
        <f>IF(A288="","",VLOOKUP($A288,temporal!$A$27:$W$387,11,0))</f>
        <v/>
      </c>
      <c r="L288" s="87" t="str">
        <f>IF(A288="","",VLOOKUP($A288,temporal!$A$27:$W$387,12,0))</f>
        <v/>
      </c>
      <c r="N288" s="89" t="str">
        <f>IF(B$10="","",VLOOKUP($A288,temporal!$A$27:$W$387,14,0))</f>
        <v/>
      </c>
      <c r="O288" s="89" t="str">
        <f>IF(B$10="","",VLOOKUP($A288,temporal!$A$27:$W$387,15,0))</f>
        <v/>
      </c>
      <c r="P288" s="87" t="str">
        <f>IF(A288="","",VLOOKUP($A288,temporal!$A$27:$W$387,16,0))</f>
        <v/>
      </c>
      <c r="Q288" s="87" t="str">
        <f>IF(A288="","",VLOOKUP($A288,temporal!$A$27:$W$387,17,0))</f>
        <v/>
      </c>
      <c r="R288" s="87" t="str">
        <f>IF(A288="","",VLOOKUP($A288,temporal!$A$27:$W$387,18,0))</f>
        <v/>
      </c>
      <c r="S288" s="87" t="str">
        <f>IF(A288="","",VLOOKUP($A288,temporal!$A$27:$W$387,19,0))</f>
        <v/>
      </c>
      <c r="T288" s="87" t="str">
        <f>IF(A288="","",VLOOKUP($A288,temporal!$A$27:$W$387,20,0))</f>
        <v/>
      </c>
      <c r="V288" s="87" t="str">
        <f>VLOOKUP($A288,temporal!$A$27:$W$387,22,0)</f>
        <v/>
      </c>
      <c r="W288" s="87" t="str">
        <f>VLOOKUP($A288,temporal!$A$27:$W$387,23,0)</f>
        <v/>
      </c>
    </row>
    <row r="289" spans="1:23" s="88" customFormat="1" x14ac:dyDescent="0.2">
      <c r="A289" s="91" t="str">
        <f t="shared" si="4"/>
        <v/>
      </c>
      <c r="B289" s="84" t="str">
        <f>VLOOKUP($A289,temporal!$A$27:$W$387,2,0)</f>
        <v/>
      </c>
      <c r="C289" s="84" t="str">
        <f>IF(B289="","",VLOOKUP($A289,temporal!$A$27:$W$387,3,0))</f>
        <v/>
      </c>
      <c r="D289" s="85"/>
      <c r="E289" s="86" t="str">
        <f>IF(B$10="","",VLOOKUP($A289,temporal!$A$27:$W$387,5,0))</f>
        <v/>
      </c>
      <c r="F289" s="86" t="str">
        <f>IF(B$10="","",VLOOKUP($A289,temporal!$A$27:$W$387,6,0))</f>
        <v/>
      </c>
      <c r="G289" s="86" t="str">
        <f>IF(B$11="","",VLOOKUP($A289,temporal!$A$27:$W$387,7,0))</f>
        <v/>
      </c>
      <c r="H289" s="87" t="str">
        <f>IF(A289="","",VLOOKUP($A289,temporal!$A$27:$W$387,8,0))</f>
        <v/>
      </c>
      <c r="I289" s="87" t="str">
        <f>IF(A289="","",VLOOKUP($A289,temporal!$A$27:$W$387,9,0))</f>
        <v/>
      </c>
      <c r="J289" s="87" t="str">
        <f>IF(A289="","",VLOOKUP($A289,temporal!$A$27:$W$387,10,0))</f>
        <v/>
      </c>
      <c r="K289" s="87" t="str">
        <f>IF(A289="","",VLOOKUP($A289,temporal!$A$27:$W$387,11,0))</f>
        <v/>
      </c>
      <c r="L289" s="87" t="str">
        <f>IF(A289="","",VLOOKUP($A289,temporal!$A$27:$W$387,12,0))</f>
        <v/>
      </c>
      <c r="N289" s="89" t="str">
        <f>IF(B$10="","",VLOOKUP($A289,temporal!$A$27:$W$387,14,0))</f>
        <v/>
      </c>
      <c r="O289" s="89" t="str">
        <f>IF(B$10="","",VLOOKUP($A289,temporal!$A$27:$W$387,15,0))</f>
        <v/>
      </c>
      <c r="P289" s="87" t="str">
        <f>IF(A289="","",VLOOKUP($A289,temporal!$A$27:$W$387,16,0))</f>
        <v/>
      </c>
      <c r="Q289" s="87" t="str">
        <f>IF(A289="","",VLOOKUP($A289,temporal!$A$27:$W$387,17,0))</f>
        <v/>
      </c>
      <c r="R289" s="87" t="str">
        <f>IF(A289="","",VLOOKUP($A289,temporal!$A$27:$W$387,18,0))</f>
        <v/>
      </c>
      <c r="S289" s="87" t="str">
        <f>IF(A289="","",VLOOKUP($A289,temporal!$A$27:$W$387,19,0))</f>
        <v/>
      </c>
      <c r="T289" s="87" t="str">
        <f>IF(A289="","",VLOOKUP($A289,temporal!$A$27:$W$387,20,0))</f>
        <v/>
      </c>
      <c r="V289" s="87" t="str">
        <f>VLOOKUP($A289,temporal!$A$27:$W$387,22,0)</f>
        <v/>
      </c>
      <c r="W289" s="87" t="str">
        <f>VLOOKUP($A289,temporal!$A$27:$W$387,23,0)</f>
        <v/>
      </c>
    </row>
    <row r="290" spans="1:23" s="88" customFormat="1" x14ac:dyDescent="0.2">
      <c r="A290" s="91" t="str">
        <f t="shared" si="4"/>
        <v/>
      </c>
      <c r="B290" s="84" t="str">
        <f>VLOOKUP($A290,temporal!$A$27:$W$387,2,0)</f>
        <v/>
      </c>
      <c r="C290" s="84" t="str">
        <f>IF(B290="","",VLOOKUP($A290,temporal!$A$27:$W$387,3,0))</f>
        <v/>
      </c>
      <c r="D290" s="85"/>
      <c r="E290" s="86" t="str">
        <f>IF(B$10="","",VLOOKUP($A290,temporal!$A$27:$W$387,5,0))</f>
        <v/>
      </c>
      <c r="F290" s="86" t="str">
        <f>IF(B$10="","",VLOOKUP($A290,temporal!$A$27:$W$387,6,0))</f>
        <v/>
      </c>
      <c r="G290" s="86" t="str">
        <f>IF(B$11="","",VLOOKUP($A290,temporal!$A$27:$W$387,7,0))</f>
        <v/>
      </c>
      <c r="H290" s="87" t="str">
        <f>IF(A290="","",VLOOKUP($A290,temporal!$A$27:$W$387,8,0))</f>
        <v/>
      </c>
      <c r="I290" s="87" t="str">
        <f>IF(A290="","",VLOOKUP($A290,temporal!$A$27:$W$387,9,0))</f>
        <v/>
      </c>
      <c r="J290" s="87" t="str">
        <f>IF(A290="","",VLOOKUP($A290,temporal!$A$27:$W$387,10,0))</f>
        <v/>
      </c>
      <c r="K290" s="87" t="str">
        <f>IF(A290="","",VLOOKUP($A290,temporal!$A$27:$W$387,11,0))</f>
        <v/>
      </c>
      <c r="L290" s="87" t="str">
        <f>IF(A290="","",VLOOKUP($A290,temporal!$A$27:$W$387,12,0))</f>
        <v/>
      </c>
      <c r="N290" s="89" t="str">
        <f>IF(B$10="","",VLOOKUP($A290,temporal!$A$27:$W$387,14,0))</f>
        <v/>
      </c>
      <c r="O290" s="89" t="str">
        <f>IF(B$10="","",VLOOKUP($A290,temporal!$A$27:$W$387,15,0))</f>
        <v/>
      </c>
      <c r="P290" s="87" t="str">
        <f>IF(A290="","",VLOOKUP($A290,temporal!$A$27:$W$387,16,0))</f>
        <v/>
      </c>
      <c r="Q290" s="87" t="str">
        <f>IF(A290="","",VLOOKUP($A290,temporal!$A$27:$W$387,17,0))</f>
        <v/>
      </c>
      <c r="R290" s="87" t="str">
        <f>IF(A290="","",VLOOKUP($A290,temporal!$A$27:$W$387,18,0))</f>
        <v/>
      </c>
      <c r="S290" s="87" t="str">
        <f>IF(A290="","",VLOOKUP($A290,temporal!$A$27:$W$387,19,0))</f>
        <v/>
      </c>
      <c r="T290" s="87" t="str">
        <f>IF(A290="","",VLOOKUP($A290,temporal!$A$27:$W$387,20,0))</f>
        <v/>
      </c>
      <c r="V290" s="87" t="str">
        <f>VLOOKUP($A290,temporal!$A$27:$W$387,22,0)</f>
        <v/>
      </c>
      <c r="W290" s="87" t="str">
        <f>VLOOKUP($A290,temporal!$A$27:$W$387,23,0)</f>
        <v/>
      </c>
    </row>
    <row r="291" spans="1:23" s="88" customFormat="1" x14ac:dyDescent="0.2">
      <c r="A291" s="91" t="str">
        <f t="shared" si="4"/>
        <v/>
      </c>
      <c r="B291" s="84" t="str">
        <f>VLOOKUP($A291,temporal!$A$27:$W$387,2,0)</f>
        <v/>
      </c>
      <c r="C291" s="84" t="str">
        <f>IF(B291="","",VLOOKUP($A291,temporal!$A$27:$W$387,3,0))</f>
        <v/>
      </c>
      <c r="D291" s="85"/>
      <c r="E291" s="86" t="str">
        <f>IF(B$10="","",VLOOKUP($A291,temporal!$A$27:$W$387,5,0))</f>
        <v/>
      </c>
      <c r="F291" s="86" t="str">
        <f>IF(B$10="","",VLOOKUP($A291,temporal!$A$27:$W$387,6,0))</f>
        <v/>
      </c>
      <c r="G291" s="86" t="str">
        <f>IF(B$11="","",VLOOKUP($A291,temporal!$A$27:$W$387,7,0))</f>
        <v/>
      </c>
      <c r="H291" s="87" t="str">
        <f>IF(A291="","",VLOOKUP($A291,temporal!$A$27:$W$387,8,0))</f>
        <v/>
      </c>
      <c r="I291" s="87" t="str">
        <f>IF(A291="","",VLOOKUP($A291,temporal!$A$27:$W$387,9,0))</f>
        <v/>
      </c>
      <c r="J291" s="87" t="str">
        <f>IF(A291="","",VLOOKUP($A291,temporal!$A$27:$W$387,10,0))</f>
        <v/>
      </c>
      <c r="K291" s="87" t="str">
        <f>IF(A291="","",VLOOKUP($A291,temporal!$A$27:$W$387,11,0))</f>
        <v/>
      </c>
      <c r="L291" s="87" t="str">
        <f>IF(A291="","",VLOOKUP($A291,temporal!$A$27:$W$387,12,0))</f>
        <v/>
      </c>
      <c r="N291" s="89" t="str">
        <f>IF(B$10="","",VLOOKUP($A291,temporal!$A$27:$W$387,14,0))</f>
        <v/>
      </c>
      <c r="O291" s="89" t="str">
        <f>IF(B$10="","",VLOOKUP($A291,temporal!$A$27:$W$387,15,0))</f>
        <v/>
      </c>
      <c r="P291" s="87" t="str">
        <f>IF(A291="","",VLOOKUP($A291,temporal!$A$27:$W$387,16,0))</f>
        <v/>
      </c>
      <c r="Q291" s="87" t="str">
        <f>IF(A291="","",VLOOKUP($A291,temporal!$A$27:$W$387,17,0))</f>
        <v/>
      </c>
      <c r="R291" s="87" t="str">
        <f>IF(A291="","",VLOOKUP($A291,temporal!$A$27:$W$387,18,0))</f>
        <v/>
      </c>
      <c r="S291" s="87" t="str">
        <f>IF(A291="","",VLOOKUP($A291,temporal!$A$27:$W$387,19,0))</f>
        <v/>
      </c>
      <c r="T291" s="87" t="str">
        <f>IF(A291="","",VLOOKUP($A291,temporal!$A$27:$W$387,20,0))</f>
        <v/>
      </c>
      <c r="V291" s="87" t="str">
        <f>VLOOKUP($A291,temporal!$A$27:$W$387,22,0)</f>
        <v/>
      </c>
      <c r="W291" s="87" t="str">
        <f>VLOOKUP($A291,temporal!$A$27:$W$387,23,0)</f>
        <v/>
      </c>
    </row>
    <row r="292" spans="1:23" s="88" customFormat="1" x14ac:dyDescent="0.2">
      <c r="A292" s="91" t="str">
        <f t="shared" si="4"/>
        <v/>
      </c>
      <c r="B292" s="84" t="str">
        <f>VLOOKUP($A292,temporal!$A$27:$W$387,2,0)</f>
        <v/>
      </c>
      <c r="C292" s="84" t="str">
        <f>IF(B292="","",VLOOKUP($A292,temporal!$A$27:$W$387,3,0))</f>
        <v/>
      </c>
      <c r="D292" s="85"/>
      <c r="E292" s="86" t="str">
        <f>IF(B$10="","",VLOOKUP($A292,temporal!$A$27:$W$387,5,0))</f>
        <v/>
      </c>
      <c r="F292" s="86" t="str">
        <f>IF(B$10="","",VLOOKUP($A292,temporal!$A$27:$W$387,6,0))</f>
        <v/>
      </c>
      <c r="G292" s="86" t="str">
        <f>IF(B$11="","",VLOOKUP($A292,temporal!$A$27:$W$387,7,0))</f>
        <v/>
      </c>
      <c r="H292" s="87" t="str">
        <f>IF(A292="","",VLOOKUP($A292,temporal!$A$27:$W$387,8,0))</f>
        <v/>
      </c>
      <c r="I292" s="87" t="str">
        <f>IF(A292="","",VLOOKUP($A292,temporal!$A$27:$W$387,9,0))</f>
        <v/>
      </c>
      <c r="J292" s="87" t="str">
        <f>IF(A292="","",VLOOKUP($A292,temporal!$A$27:$W$387,10,0))</f>
        <v/>
      </c>
      <c r="K292" s="87" t="str">
        <f>IF(A292="","",VLOOKUP($A292,temporal!$A$27:$W$387,11,0))</f>
        <v/>
      </c>
      <c r="L292" s="87" t="str">
        <f>IF(A292="","",VLOOKUP($A292,temporal!$A$27:$W$387,12,0))</f>
        <v/>
      </c>
      <c r="N292" s="89" t="str">
        <f>IF(B$10="","",VLOOKUP($A292,temporal!$A$27:$W$387,14,0))</f>
        <v/>
      </c>
      <c r="O292" s="89" t="str">
        <f>IF(B$10="","",VLOOKUP($A292,temporal!$A$27:$W$387,15,0))</f>
        <v/>
      </c>
      <c r="P292" s="87" t="str">
        <f>IF(A292="","",VLOOKUP($A292,temporal!$A$27:$W$387,16,0))</f>
        <v/>
      </c>
      <c r="Q292" s="87" t="str">
        <f>IF(A292="","",VLOOKUP($A292,temporal!$A$27:$W$387,17,0))</f>
        <v/>
      </c>
      <c r="R292" s="87" t="str">
        <f>IF(A292="","",VLOOKUP($A292,temporal!$A$27:$W$387,18,0))</f>
        <v/>
      </c>
      <c r="S292" s="87" t="str">
        <f>IF(A292="","",VLOOKUP($A292,temporal!$A$27:$W$387,19,0))</f>
        <v/>
      </c>
      <c r="T292" s="87" t="str">
        <f>IF(A292="","",VLOOKUP($A292,temporal!$A$27:$W$387,20,0))</f>
        <v/>
      </c>
      <c r="V292" s="87" t="str">
        <f>VLOOKUP($A292,temporal!$A$27:$W$387,22,0)</f>
        <v/>
      </c>
      <c r="W292" s="87" t="str">
        <f>VLOOKUP($A292,temporal!$A$27:$W$387,23,0)</f>
        <v/>
      </c>
    </row>
    <row r="293" spans="1:23" s="88" customFormat="1" x14ac:dyDescent="0.2">
      <c r="A293" s="91" t="str">
        <f t="shared" si="4"/>
        <v/>
      </c>
      <c r="B293" s="84" t="str">
        <f>VLOOKUP($A293,temporal!$A$27:$W$387,2,0)</f>
        <v/>
      </c>
      <c r="C293" s="84" t="str">
        <f>IF(B293="","",VLOOKUP($A293,temporal!$A$27:$W$387,3,0))</f>
        <v/>
      </c>
      <c r="D293" s="85"/>
      <c r="E293" s="86" t="str">
        <f>IF(B$10="","",VLOOKUP($A293,temporal!$A$27:$W$387,5,0))</f>
        <v/>
      </c>
      <c r="F293" s="86" t="str">
        <f>IF(B$10="","",VLOOKUP($A293,temporal!$A$27:$W$387,6,0))</f>
        <v/>
      </c>
      <c r="G293" s="86" t="str">
        <f>IF(B$11="","",VLOOKUP($A293,temporal!$A$27:$W$387,7,0))</f>
        <v/>
      </c>
      <c r="H293" s="87" t="str">
        <f>IF(A293="","",VLOOKUP($A293,temporal!$A$27:$W$387,8,0))</f>
        <v/>
      </c>
      <c r="I293" s="87" t="str">
        <f>IF(A293="","",VLOOKUP($A293,temporal!$A$27:$W$387,9,0))</f>
        <v/>
      </c>
      <c r="J293" s="87" t="str">
        <f>IF(A293="","",VLOOKUP($A293,temporal!$A$27:$W$387,10,0))</f>
        <v/>
      </c>
      <c r="K293" s="87" t="str">
        <f>IF(A293="","",VLOOKUP($A293,temporal!$A$27:$W$387,11,0))</f>
        <v/>
      </c>
      <c r="L293" s="87" t="str">
        <f>IF(A293="","",VLOOKUP($A293,temporal!$A$27:$W$387,12,0))</f>
        <v/>
      </c>
      <c r="N293" s="89" t="str">
        <f>IF(B$10="","",VLOOKUP($A293,temporal!$A$27:$W$387,14,0))</f>
        <v/>
      </c>
      <c r="O293" s="89" t="str">
        <f>IF(B$10="","",VLOOKUP($A293,temporal!$A$27:$W$387,15,0))</f>
        <v/>
      </c>
      <c r="P293" s="87" t="str">
        <f>IF(A293="","",VLOOKUP($A293,temporal!$A$27:$W$387,16,0))</f>
        <v/>
      </c>
      <c r="Q293" s="87" t="str">
        <f>IF(A293="","",VLOOKUP($A293,temporal!$A$27:$W$387,17,0))</f>
        <v/>
      </c>
      <c r="R293" s="87" t="str">
        <f>IF(A293="","",VLOOKUP($A293,temporal!$A$27:$W$387,18,0))</f>
        <v/>
      </c>
      <c r="S293" s="87" t="str">
        <f>IF(A293="","",VLOOKUP($A293,temporal!$A$27:$W$387,19,0))</f>
        <v/>
      </c>
      <c r="T293" s="87" t="str">
        <f>IF(A293="","",VLOOKUP($A293,temporal!$A$27:$W$387,20,0))</f>
        <v/>
      </c>
      <c r="V293" s="87" t="str">
        <f>VLOOKUP($A293,temporal!$A$27:$W$387,22,0)</f>
        <v/>
      </c>
      <c r="W293" s="87" t="str">
        <f>VLOOKUP($A293,temporal!$A$27:$W$387,23,0)</f>
        <v/>
      </c>
    </row>
    <row r="294" spans="1:23" s="88" customFormat="1" x14ac:dyDescent="0.2">
      <c r="A294" s="91" t="str">
        <f t="shared" si="4"/>
        <v/>
      </c>
      <c r="B294" s="84" t="str">
        <f>VLOOKUP($A294,temporal!$A$27:$W$387,2,0)</f>
        <v/>
      </c>
      <c r="C294" s="84" t="str">
        <f>IF(B294="","",VLOOKUP($A294,temporal!$A$27:$W$387,3,0))</f>
        <v/>
      </c>
      <c r="D294" s="85"/>
      <c r="E294" s="86" t="str">
        <f>IF(B$10="","",VLOOKUP($A294,temporal!$A$27:$W$387,5,0))</f>
        <v/>
      </c>
      <c r="F294" s="86" t="str">
        <f>IF(B$10="","",VLOOKUP($A294,temporal!$A$27:$W$387,6,0))</f>
        <v/>
      </c>
      <c r="G294" s="86" t="str">
        <f>IF(B$11="","",VLOOKUP($A294,temporal!$A$27:$W$387,7,0))</f>
        <v/>
      </c>
      <c r="H294" s="87" t="str">
        <f>IF(A294="","",VLOOKUP($A294,temporal!$A$27:$W$387,8,0))</f>
        <v/>
      </c>
      <c r="I294" s="87" t="str">
        <f>IF(A294="","",VLOOKUP($A294,temporal!$A$27:$W$387,9,0))</f>
        <v/>
      </c>
      <c r="J294" s="87" t="str">
        <f>IF(A294="","",VLOOKUP($A294,temporal!$A$27:$W$387,10,0))</f>
        <v/>
      </c>
      <c r="K294" s="87" t="str">
        <f>IF(A294="","",VLOOKUP($A294,temporal!$A$27:$W$387,11,0))</f>
        <v/>
      </c>
      <c r="L294" s="87" t="str">
        <f>IF(A294="","",VLOOKUP($A294,temporal!$A$27:$W$387,12,0))</f>
        <v/>
      </c>
      <c r="N294" s="89" t="str">
        <f>IF(B$10="","",VLOOKUP($A294,temporal!$A$27:$W$387,14,0))</f>
        <v/>
      </c>
      <c r="O294" s="89" t="str">
        <f>IF(B$10="","",VLOOKUP($A294,temporal!$A$27:$W$387,15,0))</f>
        <v/>
      </c>
      <c r="P294" s="87" t="str">
        <f>IF(A294="","",VLOOKUP($A294,temporal!$A$27:$W$387,16,0))</f>
        <v/>
      </c>
      <c r="Q294" s="87" t="str">
        <f>IF(A294="","",VLOOKUP($A294,temporal!$A$27:$W$387,17,0))</f>
        <v/>
      </c>
      <c r="R294" s="87" t="str">
        <f>IF(A294="","",VLOOKUP($A294,temporal!$A$27:$W$387,18,0))</f>
        <v/>
      </c>
      <c r="S294" s="87" t="str">
        <f>IF(A294="","",VLOOKUP($A294,temporal!$A$27:$W$387,19,0))</f>
        <v/>
      </c>
      <c r="T294" s="87" t="str">
        <f>IF(A294="","",VLOOKUP($A294,temporal!$A$27:$W$387,20,0))</f>
        <v/>
      </c>
      <c r="V294" s="87" t="str">
        <f>VLOOKUP($A294,temporal!$A$27:$W$387,22,0)</f>
        <v/>
      </c>
      <c r="W294" s="87" t="str">
        <f>VLOOKUP($A294,temporal!$A$27:$W$387,23,0)</f>
        <v/>
      </c>
    </row>
    <row r="295" spans="1:23" s="88" customFormat="1" x14ac:dyDescent="0.2">
      <c r="A295" s="91" t="str">
        <f t="shared" si="4"/>
        <v/>
      </c>
      <c r="B295" s="84" t="str">
        <f>VLOOKUP($A295,temporal!$A$27:$W$387,2,0)</f>
        <v/>
      </c>
      <c r="C295" s="84" t="str">
        <f>IF(B295="","",VLOOKUP($A295,temporal!$A$27:$W$387,3,0))</f>
        <v/>
      </c>
      <c r="D295" s="85"/>
      <c r="E295" s="86" t="str">
        <f>IF(B$10="","",VLOOKUP($A295,temporal!$A$27:$W$387,5,0))</f>
        <v/>
      </c>
      <c r="F295" s="86" t="str">
        <f>IF(B$10="","",VLOOKUP($A295,temporal!$A$27:$W$387,6,0))</f>
        <v/>
      </c>
      <c r="G295" s="86" t="str">
        <f>IF(B$11="","",VLOOKUP($A295,temporal!$A$27:$W$387,7,0))</f>
        <v/>
      </c>
      <c r="H295" s="87" t="str">
        <f>IF(A295="","",VLOOKUP($A295,temporal!$A$27:$W$387,8,0))</f>
        <v/>
      </c>
      <c r="I295" s="87" t="str">
        <f>IF(A295="","",VLOOKUP($A295,temporal!$A$27:$W$387,9,0))</f>
        <v/>
      </c>
      <c r="J295" s="87" t="str">
        <f>IF(A295="","",VLOOKUP($A295,temporal!$A$27:$W$387,10,0))</f>
        <v/>
      </c>
      <c r="K295" s="87" t="str">
        <f>IF(A295="","",VLOOKUP($A295,temporal!$A$27:$W$387,11,0))</f>
        <v/>
      </c>
      <c r="L295" s="87" t="str">
        <f>IF(A295="","",VLOOKUP($A295,temporal!$A$27:$W$387,12,0))</f>
        <v/>
      </c>
      <c r="N295" s="89" t="str">
        <f>IF(B$10="","",VLOOKUP($A295,temporal!$A$27:$W$387,14,0))</f>
        <v/>
      </c>
      <c r="O295" s="89" t="str">
        <f>IF(B$10="","",VLOOKUP($A295,temporal!$A$27:$W$387,15,0))</f>
        <v/>
      </c>
      <c r="P295" s="87" t="str">
        <f>IF(A295="","",VLOOKUP($A295,temporal!$A$27:$W$387,16,0))</f>
        <v/>
      </c>
      <c r="Q295" s="87" t="str">
        <f>IF(A295="","",VLOOKUP($A295,temporal!$A$27:$W$387,17,0))</f>
        <v/>
      </c>
      <c r="R295" s="87" t="str">
        <f>IF(A295="","",VLOOKUP($A295,temporal!$A$27:$W$387,18,0))</f>
        <v/>
      </c>
      <c r="S295" s="87" t="str">
        <f>IF(A295="","",VLOOKUP($A295,temporal!$A$27:$W$387,19,0))</f>
        <v/>
      </c>
      <c r="T295" s="87" t="str">
        <f>IF(A295="","",VLOOKUP($A295,temporal!$A$27:$W$387,20,0))</f>
        <v/>
      </c>
      <c r="V295" s="87" t="str">
        <f>VLOOKUP($A295,temporal!$A$27:$W$387,22,0)</f>
        <v/>
      </c>
      <c r="W295" s="87" t="str">
        <f>VLOOKUP($A295,temporal!$A$27:$W$387,23,0)</f>
        <v/>
      </c>
    </row>
    <row r="296" spans="1:23" s="88" customFormat="1" x14ac:dyDescent="0.2">
      <c r="A296" s="91" t="str">
        <f t="shared" si="4"/>
        <v/>
      </c>
      <c r="B296" s="84" t="str">
        <f>VLOOKUP($A296,temporal!$A$27:$W$387,2,0)</f>
        <v/>
      </c>
      <c r="C296" s="84" t="str">
        <f>IF(B296="","",VLOOKUP($A296,temporal!$A$27:$W$387,3,0))</f>
        <v/>
      </c>
      <c r="D296" s="85"/>
      <c r="E296" s="86" t="str">
        <f>IF(B$10="","",VLOOKUP($A296,temporal!$A$27:$W$387,5,0))</f>
        <v/>
      </c>
      <c r="F296" s="86" t="str">
        <f>IF(B$10="","",VLOOKUP($A296,temporal!$A$27:$W$387,6,0))</f>
        <v/>
      </c>
      <c r="G296" s="86" t="str">
        <f>IF(B$11="","",VLOOKUP($A296,temporal!$A$27:$W$387,7,0))</f>
        <v/>
      </c>
      <c r="H296" s="87" t="str">
        <f>IF(A296="","",VLOOKUP($A296,temporal!$A$27:$W$387,8,0))</f>
        <v/>
      </c>
      <c r="I296" s="87" t="str">
        <f>IF(A296="","",VLOOKUP($A296,temporal!$A$27:$W$387,9,0))</f>
        <v/>
      </c>
      <c r="J296" s="87" t="str">
        <f>IF(A296="","",VLOOKUP($A296,temporal!$A$27:$W$387,10,0))</f>
        <v/>
      </c>
      <c r="K296" s="87" t="str">
        <f>IF(A296="","",VLOOKUP($A296,temporal!$A$27:$W$387,11,0))</f>
        <v/>
      </c>
      <c r="L296" s="87" t="str">
        <f>IF(A296="","",VLOOKUP($A296,temporal!$A$27:$W$387,12,0))</f>
        <v/>
      </c>
      <c r="N296" s="89" t="str">
        <f>IF(B$10="","",VLOOKUP($A296,temporal!$A$27:$W$387,14,0))</f>
        <v/>
      </c>
      <c r="O296" s="89" t="str">
        <f>IF(B$10="","",VLOOKUP($A296,temporal!$A$27:$W$387,15,0))</f>
        <v/>
      </c>
      <c r="P296" s="87" t="str">
        <f>IF(A296="","",VLOOKUP($A296,temporal!$A$27:$W$387,16,0))</f>
        <v/>
      </c>
      <c r="Q296" s="87" t="str">
        <f>IF(A296="","",VLOOKUP($A296,temporal!$A$27:$W$387,17,0))</f>
        <v/>
      </c>
      <c r="R296" s="87" t="str">
        <f>IF(A296="","",VLOOKUP($A296,temporal!$A$27:$W$387,18,0))</f>
        <v/>
      </c>
      <c r="S296" s="87" t="str">
        <f>IF(A296="","",VLOOKUP($A296,temporal!$A$27:$W$387,19,0))</f>
        <v/>
      </c>
      <c r="T296" s="87" t="str">
        <f>IF(A296="","",VLOOKUP($A296,temporal!$A$27:$W$387,20,0))</f>
        <v/>
      </c>
      <c r="V296" s="87" t="str">
        <f>VLOOKUP($A296,temporal!$A$27:$W$387,22,0)</f>
        <v/>
      </c>
      <c r="W296" s="87" t="str">
        <f>VLOOKUP($A296,temporal!$A$27:$W$387,23,0)</f>
        <v/>
      </c>
    </row>
    <row r="297" spans="1:23" s="88" customFormat="1" x14ac:dyDescent="0.2">
      <c r="A297" s="91" t="str">
        <f t="shared" si="4"/>
        <v/>
      </c>
      <c r="B297" s="84" t="str">
        <f>VLOOKUP($A297,temporal!$A$27:$W$387,2,0)</f>
        <v/>
      </c>
      <c r="C297" s="84" t="str">
        <f>IF(B297="","",VLOOKUP($A297,temporal!$A$27:$W$387,3,0))</f>
        <v/>
      </c>
      <c r="D297" s="85"/>
      <c r="E297" s="86" t="str">
        <f>IF(B$10="","",VLOOKUP($A297,temporal!$A$27:$W$387,5,0))</f>
        <v/>
      </c>
      <c r="F297" s="86" t="str">
        <f>IF(B$10="","",VLOOKUP($A297,temporal!$A$27:$W$387,6,0))</f>
        <v/>
      </c>
      <c r="G297" s="86" t="str">
        <f>IF(B$11="","",VLOOKUP($A297,temporal!$A$27:$W$387,7,0))</f>
        <v/>
      </c>
      <c r="H297" s="87" t="str">
        <f>IF(A297="","",VLOOKUP($A297,temporal!$A$27:$W$387,8,0))</f>
        <v/>
      </c>
      <c r="I297" s="87" t="str">
        <f>IF(A297="","",VLOOKUP($A297,temporal!$A$27:$W$387,9,0))</f>
        <v/>
      </c>
      <c r="J297" s="87" t="str">
        <f>IF(A297="","",VLOOKUP($A297,temporal!$A$27:$W$387,10,0))</f>
        <v/>
      </c>
      <c r="K297" s="87" t="str">
        <f>IF(A297="","",VLOOKUP($A297,temporal!$A$27:$W$387,11,0))</f>
        <v/>
      </c>
      <c r="L297" s="87" t="str">
        <f>IF(A297="","",VLOOKUP($A297,temporal!$A$27:$W$387,12,0))</f>
        <v/>
      </c>
      <c r="N297" s="89" t="str">
        <f>IF(B$10="","",VLOOKUP($A297,temporal!$A$27:$W$387,14,0))</f>
        <v/>
      </c>
      <c r="O297" s="89" t="str">
        <f>IF(B$10="","",VLOOKUP($A297,temporal!$A$27:$W$387,15,0))</f>
        <v/>
      </c>
      <c r="P297" s="87" t="str">
        <f>IF(A297="","",VLOOKUP($A297,temporal!$A$27:$W$387,16,0))</f>
        <v/>
      </c>
      <c r="Q297" s="87" t="str">
        <f>IF(A297="","",VLOOKUP($A297,temporal!$A$27:$W$387,17,0))</f>
        <v/>
      </c>
      <c r="R297" s="87" t="str">
        <f>IF(A297="","",VLOOKUP($A297,temporal!$A$27:$W$387,18,0))</f>
        <v/>
      </c>
      <c r="S297" s="87" t="str">
        <f>IF(A297="","",VLOOKUP($A297,temporal!$A$27:$W$387,19,0))</f>
        <v/>
      </c>
      <c r="T297" s="87" t="str">
        <f>IF(A297="","",VLOOKUP($A297,temporal!$A$27:$W$387,20,0))</f>
        <v/>
      </c>
      <c r="V297" s="87" t="str">
        <f>VLOOKUP($A297,temporal!$A$27:$W$387,22,0)</f>
        <v/>
      </c>
      <c r="W297" s="87" t="str">
        <f>VLOOKUP($A297,temporal!$A$27:$W$387,23,0)</f>
        <v/>
      </c>
    </row>
    <row r="298" spans="1:23" s="88" customFormat="1" x14ac:dyDescent="0.2">
      <c r="A298" s="91" t="str">
        <f t="shared" si="4"/>
        <v/>
      </c>
      <c r="B298" s="84" t="str">
        <f>VLOOKUP($A298,temporal!$A$27:$W$387,2,0)</f>
        <v/>
      </c>
      <c r="C298" s="84" t="str">
        <f>IF(B298="","",VLOOKUP($A298,temporal!$A$27:$W$387,3,0))</f>
        <v/>
      </c>
      <c r="D298" s="85"/>
      <c r="E298" s="86" t="str">
        <f>IF(B$10="","",VLOOKUP($A298,temporal!$A$27:$W$387,5,0))</f>
        <v/>
      </c>
      <c r="F298" s="86" t="str">
        <f>IF(B$10="","",VLOOKUP($A298,temporal!$A$27:$W$387,6,0))</f>
        <v/>
      </c>
      <c r="G298" s="86" t="str">
        <f>IF(B$11="","",VLOOKUP($A298,temporal!$A$27:$W$387,7,0))</f>
        <v/>
      </c>
      <c r="H298" s="87" t="str">
        <f>IF(A298="","",VLOOKUP($A298,temporal!$A$27:$W$387,8,0))</f>
        <v/>
      </c>
      <c r="I298" s="87" t="str">
        <f>IF(A298="","",VLOOKUP($A298,temporal!$A$27:$W$387,9,0))</f>
        <v/>
      </c>
      <c r="J298" s="87" t="str">
        <f>IF(A298="","",VLOOKUP($A298,temporal!$A$27:$W$387,10,0))</f>
        <v/>
      </c>
      <c r="K298" s="87" t="str">
        <f>IF(A298="","",VLOOKUP($A298,temporal!$A$27:$W$387,11,0))</f>
        <v/>
      </c>
      <c r="L298" s="87" t="str">
        <f>IF(A298="","",VLOOKUP($A298,temporal!$A$27:$W$387,12,0))</f>
        <v/>
      </c>
      <c r="N298" s="89" t="str">
        <f>IF(B$10="","",VLOOKUP($A298,temporal!$A$27:$W$387,14,0))</f>
        <v/>
      </c>
      <c r="O298" s="89" t="str">
        <f>IF(B$10="","",VLOOKUP($A298,temporal!$A$27:$W$387,15,0))</f>
        <v/>
      </c>
      <c r="P298" s="87" t="str">
        <f>IF(A298="","",VLOOKUP($A298,temporal!$A$27:$W$387,16,0))</f>
        <v/>
      </c>
      <c r="Q298" s="87" t="str">
        <f>IF(A298="","",VLOOKUP($A298,temporal!$A$27:$W$387,17,0))</f>
        <v/>
      </c>
      <c r="R298" s="87" t="str">
        <f>IF(A298="","",VLOOKUP($A298,temporal!$A$27:$W$387,18,0))</f>
        <v/>
      </c>
      <c r="S298" s="87" t="str">
        <f>IF(A298="","",VLOOKUP($A298,temporal!$A$27:$W$387,19,0))</f>
        <v/>
      </c>
      <c r="T298" s="87" t="str">
        <f>IF(A298="","",VLOOKUP($A298,temporal!$A$27:$W$387,20,0))</f>
        <v/>
      </c>
      <c r="V298" s="87" t="str">
        <f>VLOOKUP($A298,temporal!$A$27:$W$387,22,0)</f>
        <v/>
      </c>
      <c r="W298" s="87" t="str">
        <f>VLOOKUP($A298,temporal!$A$27:$W$387,23,0)</f>
        <v/>
      </c>
    </row>
    <row r="299" spans="1:23" s="88" customFormat="1" x14ac:dyDescent="0.2">
      <c r="A299" s="91" t="str">
        <f t="shared" si="4"/>
        <v/>
      </c>
      <c r="B299" s="84" t="str">
        <f>VLOOKUP($A299,temporal!$A$27:$W$387,2,0)</f>
        <v/>
      </c>
      <c r="C299" s="84" t="str">
        <f>IF(B299="","",VLOOKUP($A299,temporal!$A$27:$W$387,3,0))</f>
        <v/>
      </c>
      <c r="D299" s="85"/>
      <c r="E299" s="86" t="str">
        <f>IF(B$10="","",VLOOKUP($A299,temporal!$A$27:$W$387,5,0))</f>
        <v/>
      </c>
      <c r="F299" s="86" t="str">
        <f>IF(B$10="","",VLOOKUP($A299,temporal!$A$27:$W$387,6,0))</f>
        <v/>
      </c>
      <c r="G299" s="86" t="str">
        <f>IF(B$11="","",VLOOKUP($A299,temporal!$A$27:$W$387,7,0))</f>
        <v/>
      </c>
      <c r="H299" s="87" t="str">
        <f>IF(A299="","",VLOOKUP($A299,temporal!$A$27:$W$387,8,0))</f>
        <v/>
      </c>
      <c r="I299" s="87" t="str">
        <f>IF(A299="","",VLOOKUP($A299,temporal!$A$27:$W$387,9,0))</f>
        <v/>
      </c>
      <c r="J299" s="87" t="str">
        <f>IF(A299="","",VLOOKUP($A299,temporal!$A$27:$W$387,10,0))</f>
        <v/>
      </c>
      <c r="K299" s="87" t="str">
        <f>IF(A299="","",VLOOKUP($A299,temporal!$A$27:$W$387,11,0))</f>
        <v/>
      </c>
      <c r="L299" s="87" t="str">
        <f>IF(A299="","",VLOOKUP($A299,temporal!$A$27:$W$387,12,0))</f>
        <v/>
      </c>
      <c r="N299" s="89" t="str">
        <f>IF(B$10="","",VLOOKUP($A299,temporal!$A$27:$W$387,14,0))</f>
        <v/>
      </c>
      <c r="O299" s="89" t="str">
        <f>IF(B$10="","",VLOOKUP($A299,temporal!$A$27:$W$387,15,0))</f>
        <v/>
      </c>
      <c r="P299" s="87" t="str">
        <f>IF(A299="","",VLOOKUP($A299,temporal!$A$27:$W$387,16,0))</f>
        <v/>
      </c>
      <c r="Q299" s="87" t="str">
        <f>IF(A299="","",VLOOKUP($A299,temporal!$A$27:$W$387,17,0))</f>
        <v/>
      </c>
      <c r="R299" s="87" t="str">
        <f>IF(A299="","",VLOOKUP($A299,temporal!$A$27:$W$387,18,0))</f>
        <v/>
      </c>
      <c r="S299" s="87" t="str">
        <f>IF(A299="","",VLOOKUP($A299,temporal!$A$27:$W$387,19,0))</f>
        <v/>
      </c>
      <c r="T299" s="87" t="str">
        <f>IF(A299="","",VLOOKUP($A299,temporal!$A$27:$W$387,20,0))</f>
        <v/>
      </c>
      <c r="V299" s="87" t="str">
        <f>VLOOKUP($A299,temporal!$A$27:$W$387,22,0)</f>
        <v/>
      </c>
      <c r="W299" s="87" t="str">
        <f>VLOOKUP($A299,temporal!$A$27:$W$387,23,0)</f>
        <v/>
      </c>
    </row>
    <row r="300" spans="1:23" s="88" customFormat="1" x14ac:dyDescent="0.2">
      <c r="A300" s="91" t="str">
        <f t="shared" si="4"/>
        <v/>
      </c>
      <c r="B300" s="84" t="str">
        <f>VLOOKUP($A300,temporal!$A$27:$W$387,2,0)</f>
        <v/>
      </c>
      <c r="C300" s="84" t="str">
        <f>IF(B300="","",VLOOKUP($A300,temporal!$A$27:$W$387,3,0))</f>
        <v/>
      </c>
      <c r="D300" s="85"/>
      <c r="E300" s="86" t="str">
        <f>IF(B$10="","",VLOOKUP($A300,temporal!$A$27:$W$387,5,0))</f>
        <v/>
      </c>
      <c r="F300" s="86" t="str">
        <f>IF(B$10="","",VLOOKUP($A300,temporal!$A$27:$W$387,6,0))</f>
        <v/>
      </c>
      <c r="G300" s="86" t="str">
        <f>IF(B$11="","",VLOOKUP($A300,temporal!$A$27:$W$387,7,0))</f>
        <v/>
      </c>
      <c r="H300" s="87" t="str">
        <f>IF(A300="","",VLOOKUP($A300,temporal!$A$27:$W$387,8,0))</f>
        <v/>
      </c>
      <c r="I300" s="87" t="str">
        <f>IF(A300="","",VLOOKUP($A300,temporal!$A$27:$W$387,9,0))</f>
        <v/>
      </c>
      <c r="J300" s="87" t="str">
        <f>IF(A300="","",VLOOKUP($A300,temporal!$A$27:$W$387,10,0))</f>
        <v/>
      </c>
      <c r="K300" s="87" t="str">
        <f>IF(A300="","",VLOOKUP($A300,temporal!$A$27:$W$387,11,0))</f>
        <v/>
      </c>
      <c r="L300" s="87" t="str">
        <f>IF(A300="","",VLOOKUP($A300,temporal!$A$27:$W$387,12,0))</f>
        <v/>
      </c>
      <c r="N300" s="89" t="str">
        <f>IF(B$10="","",VLOOKUP($A300,temporal!$A$27:$W$387,14,0))</f>
        <v/>
      </c>
      <c r="O300" s="89" t="str">
        <f>IF(B$10="","",VLOOKUP($A300,temporal!$A$27:$W$387,15,0))</f>
        <v/>
      </c>
      <c r="P300" s="87" t="str">
        <f>IF(A300="","",VLOOKUP($A300,temporal!$A$27:$W$387,16,0))</f>
        <v/>
      </c>
      <c r="Q300" s="87" t="str">
        <f>IF(A300="","",VLOOKUP($A300,temporal!$A$27:$W$387,17,0))</f>
        <v/>
      </c>
      <c r="R300" s="87" t="str">
        <f>IF(A300="","",VLOOKUP($A300,temporal!$A$27:$W$387,18,0))</f>
        <v/>
      </c>
      <c r="S300" s="87" t="str">
        <f>IF(A300="","",VLOOKUP($A300,temporal!$A$27:$W$387,19,0))</f>
        <v/>
      </c>
      <c r="T300" s="87" t="str">
        <f>IF(A300="","",VLOOKUP($A300,temporal!$A$27:$W$387,20,0))</f>
        <v/>
      </c>
      <c r="V300" s="87" t="str">
        <f>VLOOKUP($A300,temporal!$A$27:$W$387,22,0)</f>
        <v/>
      </c>
      <c r="W300" s="87" t="str">
        <f>VLOOKUP($A300,temporal!$A$27:$W$387,23,0)</f>
        <v/>
      </c>
    </row>
    <row r="301" spans="1:23" s="88" customFormat="1" x14ac:dyDescent="0.2">
      <c r="A301" s="91" t="str">
        <f t="shared" si="4"/>
        <v/>
      </c>
      <c r="B301" s="84" t="str">
        <f>VLOOKUP($A301,temporal!$A$27:$W$387,2,0)</f>
        <v/>
      </c>
      <c r="C301" s="84" t="str">
        <f>IF(B301="","",VLOOKUP($A301,temporal!$A$27:$W$387,3,0))</f>
        <v/>
      </c>
      <c r="D301" s="85"/>
      <c r="E301" s="86" t="str">
        <f>IF(B$10="","",VLOOKUP($A301,temporal!$A$27:$W$387,5,0))</f>
        <v/>
      </c>
      <c r="F301" s="86" t="str">
        <f>IF(B$10="","",VLOOKUP($A301,temporal!$A$27:$W$387,6,0))</f>
        <v/>
      </c>
      <c r="G301" s="86" t="str">
        <f>IF(B$11="","",VLOOKUP($A301,temporal!$A$27:$W$387,7,0))</f>
        <v/>
      </c>
      <c r="H301" s="87" t="str">
        <f>IF(A301="","",VLOOKUP($A301,temporal!$A$27:$W$387,8,0))</f>
        <v/>
      </c>
      <c r="I301" s="87" t="str">
        <f>IF(A301="","",VLOOKUP($A301,temporal!$A$27:$W$387,9,0))</f>
        <v/>
      </c>
      <c r="J301" s="87" t="str">
        <f>IF(A301="","",VLOOKUP($A301,temporal!$A$27:$W$387,10,0))</f>
        <v/>
      </c>
      <c r="K301" s="87" t="str">
        <f>IF(A301="","",VLOOKUP($A301,temporal!$A$27:$W$387,11,0))</f>
        <v/>
      </c>
      <c r="L301" s="87" t="str">
        <f>IF(A301="","",VLOOKUP($A301,temporal!$A$27:$W$387,12,0))</f>
        <v/>
      </c>
      <c r="N301" s="89" t="str">
        <f>IF(B$10="","",VLOOKUP($A301,temporal!$A$27:$W$387,14,0))</f>
        <v/>
      </c>
      <c r="O301" s="89" t="str">
        <f>IF(B$10="","",VLOOKUP($A301,temporal!$A$27:$W$387,15,0))</f>
        <v/>
      </c>
      <c r="P301" s="87" t="str">
        <f>IF(A301="","",VLOOKUP($A301,temporal!$A$27:$W$387,16,0))</f>
        <v/>
      </c>
      <c r="Q301" s="87" t="str">
        <f>IF(A301="","",VLOOKUP($A301,temporal!$A$27:$W$387,17,0))</f>
        <v/>
      </c>
      <c r="R301" s="87" t="str">
        <f>IF(A301="","",VLOOKUP($A301,temporal!$A$27:$W$387,18,0))</f>
        <v/>
      </c>
      <c r="S301" s="87" t="str">
        <f>IF(A301="","",VLOOKUP($A301,temporal!$A$27:$W$387,19,0))</f>
        <v/>
      </c>
      <c r="T301" s="87" t="str">
        <f>IF(A301="","",VLOOKUP($A301,temporal!$A$27:$W$387,20,0))</f>
        <v/>
      </c>
      <c r="V301" s="87" t="str">
        <f>VLOOKUP($A301,temporal!$A$27:$W$387,22,0)</f>
        <v/>
      </c>
      <c r="W301" s="87" t="str">
        <f>VLOOKUP($A301,temporal!$A$27:$W$387,23,0)</f>
        <v/>
      </c>
    </row>
    <row r="302" spans="1:23" s="88" customFormat="1" x14ac:dyDescent="0.2">
      <c r="A302" s="91" t="str">
        <f t="shared" si="4"/>
        <v/>
      </c>
      <c r="B302" s="84" t="str">
        <f>VLOOKUP($A302,temporal!$A$27:$W$387,2,0)</f>
        <v/>
      </c>
      <c r="C302" s="84" t="str">
        <f>IF(B302="","",VLOOKUP($A302,temporal!$A$27:$W$387,3,0))</f>
        <v/>
      </c>
      <c r="D302" s="85"/>
      <c r="E302" s="86" t="str">
        <f>IF(B$10="","",VLOOKUP($A302,temporal!$A$27:$W$387,5,0))</f>
        <v/>
      </c>
      <c r="F302" s="86" t="str">
        <f>IF(B$10="","",VLOOKUP($A302,temporal!$A$27:$W$387,6,0))</f>
        <v/>
      </c>
      <c r="G302" s="86" t="str">
        <f>IF(B$11="","",VLOOKUP($A302,temporal!$A$27:$W$387,7,0))</f>
        <v/>
      </c>
      <c r="H302" s="87" t="str">
        <f>IF(A302="","",VLOOKUP($A302,temporal!$A$27:$W$387,8,0))</f>
        <v/>
      </c>
      <c r="I302" s="87" t="str">
        <f>IF(A302="","",VLOOKUP($A302,temporal!$A$27:$W$387,9,0))</f>
        <v/>
      </c>
      <c r="J302" s="87" t="str">
        <f>IF(A302="","",VLOOKUP($A302,temporal!$A$27:$W$387,10,0))</f>
        <v/>
      </c>
      <c r="K302" s="87" t="str">
        <f>IF(A302="","",VLOOKUP($A302,temporal!$A$27:$W$387,11,0))</f>
        <v/>
      </c>
      <c r="L302" s="87" t="str">
        <f>IF(A302="","",VLOOKUP($A302,temporal!$A$27:$W$387,12,0))</f>
        <v/>
      </c>
      <c r="N302" s="89" t="str">
        <f>IF(B$10="","",VLOOKUP($A302,temporal!$A$27:$W$387,14,0))</f>
        <v/>
      </c>
      <c r="O302" s="89" t="str">
        <f>IF(B$10="","",VLOOKUP($A302,temporal!$A$27:$W$387,15,0))</f>
        <v/>
      </c>
      <c r="P302" s="87" t="str">
        <f>IF(A302="","",VLOOKUP($A302,temporal!$A$27:$W$387,16,0))</f>
        <v/>
      </c>
      <c r="Q302" s="87" t="str">
        <f>IF(A302="","",VLOOKUP($A302,temporal!$A$27:$W$387,17,0))</f>
        <v/>
      </c>
      <c r="R302" s="87" t="str">
        <f>IF(A302="","",VLOOKUP($A302,temporal!$A$27:$W$387,18,0))</f>
        <v/>
      </c>
      <c r="S302" s="87" t="str">
        <f>IF(A302="","",VLOOKUP($A302,temporal!$A$27:$W$387,19,0))</f>
        <v/>
      </c>
      <c r="T302" s="87" t="str">
        <f>IF(A302="","",VLOOKUP($A302,temporal!$A$27:$W$387,20,0))</f>
        <v/>
      </c>
      <c r="V302" s="87" t="str">
        <f>VLOOKUP($A302,temporal!$A$27:$W$387,22,0)</f>
        <v/>
      </c>
      <c r="W302" s="87" t="str">
        <f>VLOOKUP($A302,temporal!$A$27:$W$387,23,0)</f>
        <v/>
      </c>
    </row>
    <row r="303" spans="1:23" s="88" customFormat="1" x14ac:dyDescent="0.2">
      <c r="A303" s="91" t="str">
        <f t="shared" si="4"/>
        <v/>
      </c>
      <c r="B303" s="84" t="str">
        <f>VLOOKUP($A303,temporal!$A$27:$W$387,2,0)</f>
        <v/>
      </c>
      <c r="C303" s="84" t="str">
        <f>IF(B303="","",VLOOKUP($A303,temporal!$A$27:$W$387,3,0))</f>
        <v/>
      </c>
      <c r="D303" s="85"/>
      <c r="E303" s="86" t="str">
        <f>IF(B$10="","",VLOOKUP($A303,temporal!$A$27:$W$387,5,0))</f>
        <v/>
      </c>
      <c r="F303" s="86" t="str">
        <f>IF(B$10="","",VLOOKUP($A303,temporal!$A$27:$W$387,6,0))</f>
        <v/>
      </c>
      <c r="G303" s="86" t="str">
        <f>IF(B$11="","",VLOOKUP($A303,temporal!$A$27:$W$387,7,0))</f>
        <v/>
      </c>
      <c r="H303" s="87" t="str">
        <f>IF(A303="","",VLOOKUP($A303,temporal!$A$27:$W$387,8,0))</f>
        <v/>
      </c>
      <c r="I303" s="87" t="str">
        <f>IF(A303="","",VLOOKUP($A303,temporal!$A$27:$W$387,9,0))</f>
        <v/>
      </c>
      <c r="J303" s="87" t="str">
        <f>IF(A303="","",VLOOKUP($A303,temporal!$A$27:$W$387,10,0))</f>
        <v/>
      </c>
      <c r="K303" s="87" t="str">
        <f>IF(A303="","",VLOOKUP($A303,temporal!$A$27:$W$387,11,0))</f>
        <v/>
      </c>
      <c r="L303" s="87" t="str">
        <f>IF(A303="","",VLOOKUP($A303,temporal!$A$27:$W$387,12,0))</f>
        <v/>
      </c>
      <c r="N303" s="89" t="str">
        <f>IF(B$10="","",VLOOKUP($A303,temporal!$A$27:$W$387,14,0))</f>
        <v/>
      </c>
      <c r="O303" s="89" t="str">
        <f>IF(B$10="","",VLOOKUP($A303,temporal!$A$27:$W$387,15,0))</f>
        <v/>
      </c>
      <c r="P303" s="87" t="str">
        <f>IF(A303="","",VLOOKUP($A303,temporal!$A$27:$W$387,16,0))</f>
        <v/>
      </c>
      <c r="Q303" s="87" t="str">
        <f>IF(A303="","",VLOOKUP($A303,temporal!$A$27:$W$387,17,0))</f>
        <v/>
      </c>
      <c r="R303" s="87" t="str">
        <f>IF(A303="","",VLOOKUP($A303,temporal!$A$27:$W$387,18,0))</f>
        <v/>
      </c>
      <c r="S303" s="87" t="str">
        <f>IF(A303="","",VLOOKUP($A303,temporal!$A$27:$W$387,19,0))</f>
        <v/>
      </c>
      <c r="T303" s="87" t="str">
        <f>IF(A303="","",VLOOKUP($A303,temporal!$A$27:$W$387,20,0))</f>
        <v/>
      </c>
      <c r="V303" s="87" t="str">
        <f>VLOOKUP($A303,temporal!$A$27:$W$387,22,0)</f>
        <v/>
      </c>
      <c r="W303" s="87" t="str">
        <f>VLOOKUP($A303,temporal!$A$27:$W$387,23,0)</f>
        <v/>
      </c>
    </row>
    <row r="304" spans="1:23" s="88" customFormat="1" x14ac:dyDescent="0.2">
      <c r="A304" s="91" t="str">
        <f t="shared" si="4"/>
        <v/>
      </c>
      <c r="B304" s="84" t="str">
        <f>VLOOKUP($A304,temporal!$A$27:$W$387,2,0)</f>
        <v/>
      </c>
      <c r="C304" s="84" t="str">
        <f>IF(B304="","",VLOOKUP($A304,temporal!$A$27:$W$387,3,0))</f>
        <v/>
      </c>
      <c r="D304" s="85"/>
      <c r="E304" s="86" t="str">
        <f>IF(B$10="","",VLOOKUP($A304,temporal!$A$27:$W$387,5,0))</f>
        <v/>
      </c>
      <c r="F304" s="86" t="str">
        <f>IF(B$10="","",VLOOKUP($A304,temporal!$A$27:$W$387,6,0))</f>
        <v/>
      </c>
      <c r="G304" s="86" t="str">
        <f>IF(B$11="","",VLOOKUP($A304,temporal!$A$27:$W$387,7,0))</f>
        <v/>
      </c>
      <c r="H304" s="87" t="str">
        <f>IF(A304="","",VLOOKUP($A304,temporal!$A$27:$W$387,8,0))</f>
        <v/>
      </c>
      <c r="I304" s="87" t="str">
        <f>IF(A304="","",VLOOKUP($A304,temporal!$A$27:$W$387,9,0))</f>
        <v/>
      </c>
      <c r="J304" s="87" t="str">
        <f>IF(A304="","",VLOOKUP($A304,temporal!$A$27:$W$387,10,0))</f>
        <v/>
      </c>
      <c r="K304" s="87" t="str">
        <f>IF(A304="","",VLOOKUP($A304,temporal!$A$27:$W$387,11,0))</f>
        <v/>
      </c>
      <c r="L304" s="87" t="str">
        <f>IF(A304="","",VLOOKUP($A304,temporal!$A$27:$W$387,12,0))</f>
        <v/>
      </c>
      <c r="N304" s="89" t="str">
        <f>IF(B$10="","",VLOOKUP($A304,temporal!$A$27:$W$387,14,0))</f>
        <v/>
      </c>
      <c r="O304" s="89" t="str">
        <f>IF(B$10="","",VLOOKUP($A304,temporal!$A$27:$W$387,15,0))</f>
        <v/>
      </c>
      <c r="P304" s="87" t="str">
        <f>IF(A304="","",VLOOKUP($A304,temporal!$A$27:$W$387,16,0))</f>
        <v/>
      </c>
      <c r="Q304" s="87" t="str">
        <f>IF(A304="","",VLOOKUP($A304,temporal!$A$27:$W$387,17,0))</f>
        <v/>
      </c>
      <c r="R304" s="87" t="str">
        <f>IF(A304="","",VLOOKUP($A304,temporal!$A$27:$W$387,18,0))</f>
        <v/>
      </c>
      <c r="S304" s="87" t="str">
        <f>IF(A304="","",VLOOKUP($A304,temporal!$A$27:$W$387,19,0))</f>
        <v/>
      </c>
      <c r="T304" s="87" t="str">
        <f>IF(A304="","",VLOOKUP($A304,temporal!$A$27:$W$387,20,0))</f>
        <v/>
      </c>
      <c r="V304" s="87" t="str">
        <f>VLOOKUP($A304,temporal!$A$27:$W$387,22,0)</f>
        <v/>
      </c>
      <c r="W304" s="87" t="str">
        <f>VLOOKUP($A304,temporal!$A$27:$W$387,23,0)</f>
        <v/>
      </c>
    </row>
    <row r="305" spans="1:23" s="88" customFormat="1" x14ac:dyDescent="0.2">
      <c r="A305" s="91" t="str">
        <f t="shared" si="4"/>
        <v/>
      </c>
      <c r="B305" s="84" t="str">
        <f>VLOOKUP($A305,temporal!$A$27:$W$387,2,0)</f>
        <v/>
      </c>
      <c r="C305" s="84" t="str">
        <f>IF(B305="","",VLOOKUP($A305,temporal!$A$27:$W$387,3,0))</f>
        <v/>
      </c>
      <c r="D305" s="85"/>
      <c r="E305" s="86" t="str">
        <f>IF(B$10="","",VLOOKUP($A305,temporal!$A$27:$W$387,5,0))</f>
        <v/>
      </c>
      <c r="F305" s="86" t="str">
        <f>IF(B$10="","",VLOOKUP($A305,temporal!$A$27:$W$387,6,0))</f>
        <v/>
      </c>
      <c r="G305" s="86" t="str">
        <f>IF(B$11="","",VLOOKUP($A305,temporal!$A$27:$W$387,7,0))</f>
        <v/>
      </c>
      <c r="H305" s="87" t="str">
        <f>IF(A305="","",VLOOKUP($A305,temporal!$A$27:$W$387,8,0))</f>
        <v/>
      </c>
      <c r="I305" s="87" t="str">
        <f>IF(A305="","",VLOOKUP($A305,temporal!$A$27:$W$387,9,0))</f>
        <v/>
      </c>
      <c r="J305" s="87" t="str">
        <f>IF(A305="","",VLOOKUP($A305,temporal!$A$27:$W$387,10,0))</f>
        <v/>
      </c>
      <c r="K305" s="87" t="str">
        <f>IF(A305="","",VLOOKUP($A305,temporal!$A$27:$W$387,11,0))</f>
        <v/>
      </c>
      <c r="L305" s="87" t="str">
        <f>IF(A305="","",VLOOKUP($A305,temporal!$A$27:$W$387,12,0))</f>
        <v/>
      </c>
      <c r="N305" s="89" t="str">
        <f>IF(B$10="","",VLOOKUP($A305,temporal!$A$27:$W$387,14,0))</f>
        <v/>
      </c>
      <c r="O305" s="89" t="str">
        <f>IF(B$10="","",VLOOKUP($A305,temporal!$A$27:$W$387,15,0))</f>
        <v/>
      </c>
      <c r="P305" s="87" t="str">
        <f>IF(A305="","",VLOOKUP($A305,temporal!$A$27:$W$387,16,0))</f>
        <v/>
      </c>
      <c r="Q305" s="87" t="str">
        <f>IF(A305="","",VLOOKUP($A305,temporal!$A$27:$W$387,17,0))</f>
        <v/>
      </c>
      <c r="R305" s="87" t="str">
        <f>IF(A305="","",VLOOKUP($A305,temporal!$A$27:$W$387,18,0))</f>
        <v/>
      </c>
      <c r="S305" s="87" t="str">
        <f>IF(A305="","",VLOOKUP($A305,temporal!$A$27:$W$387,19,0))</f>
        <v/>
      </c>
      <c r="T305" s="87" t="str">
        <f>IF(A305="","",VLOOKUP($A305,temporal!$A$27:$W$387,20,0))</f>
        <v/>
      </c>
      <c r="V305" s="87" t="str">
        <f>VLOOKUP($A305,temporal!$A$27:$W$387,22,0)</f>
        <v/>
      </c>
      <c r="W305" s="87" t="str">
        <f>VLOOKUP($A305,temporal!$A$27:$W$387,23,0)</f>
        <v/>
      </c>
    </row>
    <row r="306" spans="1:23" s="88" customFormat="1" x14ac:dyDescent="0.2">
      <c r="A306" s="91" t="str">
        <f t="shared" si="4"/>
        <v/>
      </c>
      <c r="B306" s="84" t="str">
        <f>VLOOKUP($A306,temporal!$A$27:$W$387,2,0)</f>
        <v/>
      </c>
      <c r="C306" s="84" t="str">
        <f>IF(B306="","",VLOOKUP($A306,temporal!$A$27:$W$387,3,0))</f>
        <v/>
      </c>
      <c r="D306" s="85"/>
      <c r="E306" s="86" t="str">
        <f>IF(B$10="","",VLOOKUP($A306,temporal!$A$27:$W$387,5,0))</f>
        <v/>
      </c>
      <c r="F306" s="86" t="str">
        <f>IF(B$10="","",VLOOKUP($A306,temporal!$A$27:$W$387,6,0))</f>
        <v/>
      </c>
      <c r="G306" s="86" t="str">
        <f>IF(B$11="","",VLOOKUP($A306,temporal!$A$27:$W$387,7,0))</f>
        <v/>
      </c>
      <c r="H306" s="87" t="str">
        <f>IF(A306="","",VLOOKUP($A306,temporal!$A$27:$W$387,8,0))</f>
        <v/>
      </c>
      <c r="I306" s="87" t="str">
        <f>IF(A306="","",VLOOKUP($A306,temporal!$A$27:$W$387,9,0))</f>
        <v/>
      </c>
      <c r="J306" s="87" t="str">
        <f>IF(A306="","",VLOOKUP($A306,temporal!$A$27:$W$387,10,0))</f>
        <v/>
      </c>
      <c r="K306" s="87" t="str">
        <f>IF(A306="","",VLOOKUP($A306,temporal!$A$27:$W$387,11,0))</f>
        <v/>
      </c>
      <c r="L306" s="87" t="str">
        <f>IF(A306="","",VLOOKUP($A306,temporal!$A$27:$W$387,12,0))</f>
        <v/>
      </c>
      <c r="N306" s="89" t="str">
        <f>IF(B$10="","",VLOOKUP($A306,temporal!$A$27:$W$387,14,0))</f>
        <v/>
      </c>
      <c r="O306" s="89" t="str">
        <f>IF(B$10="","",VLOOKUP($A306,temporal!$A$27:$W$387,15,0))</f>
        <v/>
      </c>
      <c r="P306" s="87" t="str">
        <f>IF(A306="","",VLOOKUP($A306,temporal!$A$27:$W$387,16,0))</f>
        <v/>
      </c>
      <c r="Q306" s="87" t="str">
        <f>IF(A306="","",VLOOKUP($A306,temporal!$A$27:$W$387,17,0))</f>
        <v/>
      </c>
      <c r="R306" s="87" t="str">
        <f>IF(A306="","",VLOOKUP($A306,temporal!$A$27:$W$387,18,0))</f>
        <v/>
      </c>
      <c r="S306" s="87" t="str">
        <f>IF(A306="","",VLOOKUP($A306,temporal!$A$27:$W$387,19,0))</f>
        <v/>
      </c>
      <c r="T306" s="87" t="str">
        <f>IF(A306="","",VLOOKUP($A306,temporal!$A$27:$W$387,20,0))</f>
        <v/>
      </c>
      <c r="V306" s="87" t="str">
        <f>VLOOKUP($A306,temporal!$A$27:$W$387,22,0)</f>
        <v/>
      </c>
      <c r="W306" s="87" t="str">
        <f>VLOOKUP($A306,temporal!$A$27:$W$387,23,0)</f>
        <v/>
      </c>
    </row>
    <row r="307" spans="1:23" s="88" customFormat="1" x14ac:dyDescent="0.2">
      <c r="A307" s="91" t="str">
        <f t="shared" si="4"/>
        <v/>
      </c>
      <c r="B307" s="84" t="str">
        <f>VLOOKUP($A307,temporal!$A$27:$W$387,2,0)</f>
        <v/>
      </c>
      <c r="C307" s="84" t="str">
        <f>IF(B307="","",VLOOKUP($A307,temporal!$A$27:$W$387,3,0))</f>
        <v/>
      </c>
      <c r="D307" s="85"/>
      <c r="E307" s="86" t="str">
        <f>IF(B$10="","",VLOOKUP($A307,temporal!$A$27:$W$387,5,0))</f>
        <v/>
      </c>
      <c r="F307" s="86" t="str">
        <f>IF(B$10="","",VLOOKUP($A307,temporal!$A$27:$W$387,6,0))</f>
        <v/>
      </c>
      <c r="G307" s="86" t="str">
        <f>IF(B$11="","",VLOOKUP($A307,temporal!$A$27:$W$387,7,0))</f>
        <v/>
      </c>
      <c r="H307" s="87" t="str">
        <f>IF(A307="","",VLOOKUP($A307,temporal!$A$27:$W$387,8,0))</f>
        <v/>
      </c>
      <c r="I307" s="87" t="str">
        <f>IF(A307="","",VLOOKUP($A307,temporal!$A$27:$W$387,9,0))</f>
        <v/>
      </c>
      <c r="J307" s="87" t="str">
        <f>IF(A307="","",VLOOKUP($A307,temporal!$A$27:$W$387,10,0))</f>
        <v/>
      </c>
      <c r="K307" s="87" t="str">
        <f>IF(A307="","",VLOOKUP($A307,temporal!$A$27:$W$387,11,0))</f>
        <v/>
      </c>
      <c r="L307" s="87" t="str">
        <f>IF(A307="","",VLOOKUP($A307,temporal!$A$27:$W$387,12,0))</f>
        <v/>
      </c>
      <c r="N307" s="89" t="str">
        <f>IF(B$10="","",VLOOKUP($A307,temporal!$A$27:$W$387,14,0))</f>
        <v/>
      </c>
      <c r="O307" s="89" t="str">
        <f>IF(B$10="","",VLOOKUP($A307,temporal!$A$27:$W$387,15,0))</f>
        <v/>
      </c>
      <c r="P307" s="87" t="str">
        <f>IF(A307="","",VLOOKUP($A307,temporal!$A$27:$W$387,16,0))</f>
        <v/>
      </c>
      <c r="Q307" s="87" t="str">
        <f>IF(A307="","",VLOOKUP($A307,temporal!$A$27:$W$387,17,0))</f>
        <v/>
      </c>
      <c r="R307" s="87" t="str">
        <f>IF(A307="","",VLOOKUP($A307,temporal!$A$27:$W$387,18,0))</f>
        <v/>
      </c>
      <c r="S307" s="87" t="str">
        <f>IF(A307="","",VLOOKUP($A307,temporal!$A$27:$W$387,19,0))</f>
        <v/>
      </c>
      <c r="T307" s="87" t="str">
        <f>IF(A307="","",VLOOKUP($A307,temporal!$A$27:$W$387,20,0))</f>
        <v/>
      </c>
      <c r="V307" s="87" t="str">
        <f>VLOOKUP($A307,temporal!$A$27:$W$387,22,0)</f>
        <v/>
      </c>
      <c r="W307" s="87" t="str">
        <f>VLOOKUP($A307,temporal!$A$27:$W$387,23,0)</f>
        <v/>
      </c>
    </row>
    <row r="308" spans="1:23" s="88" customFormat="1" x14ac:dyDescent="0.2">
      <c r="A308" s="91" t="str">
        <f t="shared" si="4"/>
        <v/>
      </c>
      <c r="B308" s="84" t="str">
        <f>VLOOKUP($A308,temporal!$A$27:$W$387,2,0)</f>
        <v/>
      </c>
      <c r="C308" s="84" t="str">
        <f>IF(B308="","",VLOOKUP($A308,temporal!$A$27:$W$387,3,0))</f>
        <v/>
      </c>
      <c r="D308" s="85"/>
      <c r="E308" s="86" t="str">
        <f>IF(B$10="","",VLOOKUP($A308,temporal!$A$27:$W$387,5,0))</f>
        <v/>
      </c>
      <c r="F308" s="86" t="str">
        <f>IF(B$10="","",VLOOKUP($A308,temporal!$A$27:$W$387,6,0))</f>
        <v/>
      </c>
      <c r="G308" s="86" t="str">
        <f>IF(B$11="","",VLOOKUP($A308,temporal!$A$27:$W$387,7,0))</f>
        <v/>
      </c>
      <c r="H308" s="87" t="str">
        <f>IF(A308="","",VLOOKUP($A308,temporal!$A$27:$W$387,8,0))</f>
        <v/>
      </c>
      <c r="I308" s="87" t="str">
        <f>IF(A308="","",VLOOKUP($A308,temporal!$A$27:$W$387,9,0))</f>
        <v/>
      </c>
      <c r="J308" s="87" t="str">
        <f>IF(A308="","",VLOOKUP($A308,temporal!$A$27:$W$387,10,0))</f>
        <v/>
      </c>
      <c r="K308" s="87" t="str">
        <f>IF(A308="","",VLOOKUP($A308,temporal!$A$27:$W$387,11,0))</f>
        <v/>
      </c>
      <c r="L308" s="87" t="str">
        <f>IF(A308="","",VLOOKUP($A308,temporal!$A$27:$W$387,12,0))</f>
        <v/>
      </c>
      <c r="N308" s="89" t="str">
        <f>IF(B$10="","",VLOOKUP($A308,temporal!$A$27:$W$387,14,0))</f>
        <v/>
      </c>
      <c r="O308" s="89" t="str">
        <f>IF(B$10="","",VLOOKUP($A308,temporal!$A$27:$W$387,15,0))</f>
        <v/>
      </c>
      <c r="P308" s="87" t="str">
        <f>IF(A308="","",VLOOKUP($A308,temporal!$A$27:$W$387,16,0))</f>
        <v/>
      </c>
      <c r="Q308" s="87" t="str">
        <f>IF(A308="","",VLOOKUP($A308,temporal!$A$27:$W$387,17,0))</f>
        <v/>
      </c>
      <c r="R308" s="87" t="str">
        <f>IF(A308="","",VLOOKUP($A308,temporal!$A$27:$W$387,18,0))</f>
        <v/>
      </c>
      <c r="S308" s="87" t="str">
        <f>IF(A308="","",VLOOKUP($A308,temporal!$A$27:$W$387,19,0))</f>
        <v/>
      </c>
      <c r="T308" s="87" t="str">
        <f>IF(A308="","",VLOOKUP($A308,temporal!$A$27:$W$387,20,0))</f>
        <v/>
      </c>
      <c r="V308" s="87" t="str">
        <f>VLOOKUP($A308,temporal!$A$27:$W$387,22,0)</f>
        <v/>
      </c>
      <c r="W308" s="87" t="str">
        <f>VLOOKUP($A308,temporal!$A$27:$W$387,23,0)</f>
        <v/>
      </c>
    </row>
    <row r="309" spans="1:23" s="88" customFormat="1" x14ac:dyDescent="0.2">
      <c r="A309" s="91" t="str">
        <f t="shared" si="4"/>
        <v/>
      </c>
      <c r="B309" s="84" t="str">
        <f>VLOOKUP($A309,temporal!$A$27:$W$387,2,0)</f>
        <v/>
      </c>
      <c r="C309" s="84" t="str">
        <f>IF(B309="","",VLOOKUP($A309,temporal!$A$27:$W$387,3,0))</f>
        <v/>
      </c>
      <c r="D309" s="85"/>
      <c r="E309" s="86" t="str">
        <f>IF(B$10="","",VLOOKUP($A309,temporal!$A$27:$W$387,5,0))</f>
        <v/>
      </c>
      <c r="F309" s="86" t="str">
        <f>IF(B$10="","",VLOOKUP($A309,temporal!$A$27:$W$387,6,0))</f>
        <v/>
      </c>
      <c r="G309" s="86" t="str">
        <f>IF(B$11="","",VLOOKUP($A309,temporal!$A$27:$W$387,7,0))</f>
        <v/>
      </c>
      <c r="H309" s="87" t="str">
        <f>IF(A309="","",VLOOKUP($A309,temporal!$A$27:$W$387,8,0))</f>
        <v/>
      </c>
      <c r="I309" s="87" t="str">
        <f>IF(A309="","",VLOOKUP($A309,temporal!$A$27:$W$387,9,0))</f>
        <v/>
      </c>
      <c r="J309" s="87" t="str">
        <f>IF(A309="","",VLOOKUP($A309,temporal!$A$27:$W$387,10,0))</f>
        <v/>
      </c>
      <c r="K309" s="87" t="str">
        <f>IF(A309="","",VLOOKUP($A309,temporal!$A$27:$W$387,11,0))</f>
        <v/>
      </c>
      <c r="L309" s="87" t="str">
        <f>IF(A309="","",VLOOKUP($A309,temporal!$A$27:$W$387,12,0))</f>
        <v/>
      </c>
      <c r="N309" s="89" t="str">
        <f>IF(B$10="","",VLOOKUP($A309,temporal!$A$27:$W$387,14,0))</f>
        <v/>
      </c>
      <c r="O309" s="89" t="str">
        <f>IF(B$10="","",VLOOKUP($A309,temporal!$A$27:$W$387,15,0))</f>
        <v/>
      </c>
      <c r="P309" s="87" t="str">
        <f>IF(A309="","",VLOOKUP($A309,temporal!$A$27:$W$387,16,0))</f>
        <v/>
      </c>
      <c r="Q309" s="87" t="str">
        <f>IF(A309="","",VLOOKUP($A309,temporal!$A$27:$W$387,17,0))</f>
        <v/>
      </c>
      <c r="R309" s="87" t="str">
        <f>IF(A309="","",VLOOKUP($A309,temporal!$A$27:$W$387,18,0))</f>
        <v/>
      </c>
      <c r="S309" s="87" t="str">
        <f>IF(A309="","",VLOOKUP($A309,temporal!$A$27:$W$387,19,0))</f>
        <v/>
      </c>
      <c r="T309" s="87" t="str">
        <f>IF(A309="","",VLOOKUP($A309,temporal!$A$27:$W$387,20,0))</f>
        <v/>
      </c>
      <c r="V309" s="87" t="str">
        <f>VLOOKUP($A309,temporal!$A$27:$W$387,22,0)</f>
        <v/>
      </c>
      <c r="W309" s="87" t="str">
        <f>VLOOKUP($A309,temporal!$A$27:$W$387,23,0)</f>
        <v/>
      </c>
    </row>
    <row r="310" spans="1:23" s="88" customFormat="1" x14ac:dyDescent="0.2">
      <c r="A310" s="91" t="str">
        <f t="shared" si="4"/>
        <v/>
      </c>
      <c r="B310" s="84" t="str">
        <f>VLOOKUP($A310,temporal!$A$27:$W$387,2,0)</f>
        <v/>
      </c>
      <c r="C310" s="84" t="str">
        <f>IF(B310="","",VLOOKUP($A310,temporal!$A$27:$W$387,3,0))</f>
        <v/>
      </c>
      <c r="D310" s="85"/>
      <c r="E310" s="86" t="str">
        <f>IF(B$10="","",VLOOKUP($A310,temporal!$A$27:$W$387,5,0))</f>
        <v/>
      </c>
      <c r="F310" s="86" t="str">
        <f>IF(B$10="","",VLOOKUP($A310,temporal!$A$27:$W$387,6,0))</f>
        <v/>
      </c>
      <c r="G310" s="86" t="str">
        <f>IF(B$11="","",VLOOKUP($A310,temporal!$A$27:$W$387,7,0))</f>
        <v/>
      </c>
      <c r="H310" s="87" t="str">
        <f>IF(A310="","",VLOOKUP($A310,temporal!$A$27:$W$387,8,0))</f>
        <v/>
      </c>
      <c r="I310" s="87" t="str">
        <f>IF(A310="","",VLOOKUP($A310,temporal!$A$27:$W$387,9,0))</f>
        <v/>
      </c>
      <c r="J310" s="87" t="str">
        <f>IF(A310="","",VLOOKUP($A310,temporal!$A$27:$W$387,10,0))</f>
        <v/>
      </c>
      <c r="K310" s="87" t="str">
        <f>IF(A310="","",VLOOKUP($A310,temporal!$A$27:$W$387,11,0))</f>
        <v/>
      </c>
      <c r="L310" s="87" t="str">
        <f>IF(A310="","",VLOOKUP($A310,temporal!$A$27:$W$387,12,0))</f>
        <v/>
      </c>
      <c r="N310" s="89" t="str">
        <f>IF(B$10="","",VLOOKUP($A310,temporal!$A$27:$W$387,14,0))</f>
        <v/>
      </c>
      <c r="O310" s="89" t="str">
        <f>IF(B$10="","",VLOOKUP($A310,temporal!$A$27:$W$387,15,0))</f>
        <v/>
      </c>
      <c r="P310" s="87" t="str">
        <f>IF(A310="","",VLOOKUP($A310,temporal!$A$27:$W$387,16,0))</f>
        <v/>
      </c>
      <c r="Q310" s="87" t="str">
        <f>IF(A310="","",VLOOKUP($A310,temporal!$A$27:$W$387,17,0))</f>
        <v/>
      </c>
      <c r="R310" s="87" t="str">
        <f>IF(A310="","",VLOOKUP($A310,temporal!$A$27:$W$387,18,0))</f>
        <v/>
      </c>
      <c r="S310" s="87" t="str">
        <f>IF(A310="","",VLOOKUP($A310,temporal!$A$27:$W$387,19,0))</f>
        <v/>
      </c>
      <c r="T310" s="87" t="str">
        <f>IF(A310="","",VLOOKUP($A310,temporal!$A$27:$W$387,20,0))</f>
        <v/>
      </c>
      <c r="V310" s="87" t="str">
        <f>VLOOKUP($A310,temporal!$A$27:$W$387,22,0)</f>
        <v/>
      </c>
      <c r="W310" s="87" t="str">
        <f>VLOOKUP($A310,temporal!$A$27:$W$387,23,0)</f>
        <v/>
      </c>
    </row>
    <row r="311" spans="1:23" s="88" customFormat="1" x14ac:dyDescent="0.2">
      <c r="A311" s="91" t="str">
        <f t="shared" si="4"/>
        <v/>
      </c>
      <c r="B311" s="84" t="str">
        <f>VLOOKUP($A311,temporal!$A$27:$W$387,2,0)</f>
        <v/>
      </c>
      <c r="C311" s="84" t="str">
        <f>IF(B311="","",VLOOKUP($A311,temporal!$A$27:$W$387,3,0))</f>
        <v/>
      </c>
      <c r="D311" s="85"/>
      <c r="E311" s="86" t="str">
        <f>IF(B$10="","",VLOOKUP($A311,temporal!$A$27:$W$387,5,0))</f>
        <v/>
      </c>
      <c r="F311" s="86" t="str">
        <f>IF(B$10="","",VLOOKUP($A311,temporal!$A$27:$W$387,6,0))</f>
        <v/>
      </c>
      <c r="G311" s="86" t="str">
        <f>IF(B$11="","",VLOOKUP($A311,temporal!$A$27:$W$387,7,0))</f>
        <v/>
      </c>
      <c r="H311" s="87" t="str">
        <f>IF(A311="","",VLOOKUP($A311,temporal!$A$27:$W$387,8,0))</f>
        <v/>
      </c>
      <c r="I311" s="87" t="str">
        <f>IF(A311="","",VLOOKUP($A311,temporal!$A$27:$W$387,9,0))</f>
        <v/>
      </c>
      <c r="J311" s="87" t="str">
        <f>IF(A311="","",VLOOKUP($A311,temporal!$A$27:$W$387,10,0))</f>
        <v/>
      </c>
      <c r="K311" s="87" t="str">
        <f>IF(A311="","",VLOOKUP($A311,temporal!$A$27:$W$387,11,0))</f>
        <v/>
      </c>
      <c r="L311" s="87" t="str">
        <f>IF(A311="","",VLOOKUP($A311,temporal!$A$27:$W$387,12,0))</f>
        <v/>
      </c>
      <c r="N311" s="89" t="str">
        <f>IF(B$10="","",VLOOKUP($A311,temporal!$A$27:$W$387,14,0))</f>
        <v/>
      </c>
      <c r="O311" s="89" t="str">
        <f>IF(B$10="","",VLOOKUP($A311,temporal!$A$27:$W$387,15,0))</f>
        <v/>
      </c>
      <c r="P311" s="87" t="str">
        <f>IF(A311="","",VLOOKUP($A311,temporal!$A$27:$W$387,16,0))</f>
        <v/>
      </c>
      <c r="Q311" s="87" t="str">
        <f>IF(A311="","",VLOOKUP($A311,temporal!$A$27:$W$387,17,0))</f>
        <v/>
      </c>
      <c r="R311" s="87" t="str">
        <f>IF(A311="","",VLOOKUP($A311,temporal!$A$27:$W$387,18,0))</f>
        <v/>
      </c>
      <c r="S311" s="87" t="str">
        <f>IF(A311="","",VLOOKUP($A311,temporal!$A$27:$W$387,19,0))</f>
        <v/>
      </c>
      <c r="T311" s="87" t="str">
        <f>IF(A311="","",VLOOKUP($A311,temporal!$A$27:$W$387,20,0))</f>
        <v/>
      </c>
      <c r="V311" s="87" t="str">
        <f>VLOOKUP($A311,temporal!$A$27:$W$387,22,0)</f>
        <v/>
      </c>
      <c r="W311" s="87" t="str">
        <f>VLOOKUP($A311,temporal!$A$27:$W$387,23,0)</f>
        <v/>
      </c>
    </row>
    <row r="312" spans="1:23" s="88" customFormat="1" x14ac:dyDescent="0.2">
      <c r="A312" s="91" t="str">
        <f t="shared" si="4"/>
        <v/>
      </c>
      <c r="B312" s="84" t="str">
        <f>VLOOKUP($A312,temporal!$A$27:$W$387,2,0)</f>
        <v/>
      </c>
      <c r="C312" s="84" t="str">
        <f>IF(B312="","",VLOOKUP($A312,temporal!$A$27:$W$387,3,0))</f>
        <v/>
      </c>
      <c r="D312" s="85"/>
      <c r="E312" s="86" t="str">
        <f>IF(B$10="","",VLOOKUP($A312,temporal!$A$27:$W$387,5,0))</f>
        <v/>
      </c>
      <c r="F312" s="86" t="str">
        <f>IF(B$10="","",VLOOKUP($A312,temporal!$A$27:$W$387,6,0))</f>
        <v/>
      </c>
      <c r="G312" s="86" t="str">
        <f>IF(B$11="","",VLOOKUP($A312,temporal!$A$27:$W$387,7,0))</f>
        <v/>
      </c>
      <c r="H312" s="87" t="str">
        <f>IF(A312="","",VLOOKUP($A312,temporal!$A$27:$W$387,8,0))</f>
        <v/>
      </c>
      <c r="I312" s="87" t="str">
        <f>IF(A312="","",VLOOKUP($A312,temporal!$A$27:$W$387,9,0))</f>
        <v/>
      </c>
      <c r="J312" s="87" t="str">
        <f>IF(A312="","",VLOOKUP($A312,temporal!$A$27:$W$387,10,0))</f>
        <v/>
      </c>
      <c r="K312" s="87" t="str">
        <f>IF(A312="","",VLOOKUP($A312,temporal!$A$27:$W$387,11,0))</f>
        <v/>
      </c>
      <c r="L312" s="87" t="str">
        <f>IF(A312="","",VLOOKUP($A312,temporal!$A$27:$W$387,12,0))</f>
        <v/>
      </c>
      <c r="N312" s="89" t="str">
        <f>IF(B$10="","",VLOOKUP($A312,temporal!$A$27:$W$387,14,0))</f>
        <v/>
      </c>
      <c r="O312" s="89" t="str">
        <f>IF(B$10="","",VLOOKUP($A312,temporal!$A$27:$W$387,15,0))</f>
        <v/>
      </c>
      <c r="P312" s="87" t="str">
        <f>IF(A312="","",VLOOKUP($A312,temporal!$A$27:$W$387,16,0))</f>
        <v/>
      </c>
      <c r="Q312" s="87" t="str">
        <f>IF(A312="","",VLOOKUP($A312,temporal!$A$27:$W$387,17,0))</f>
        <v/>
      </c>
      <c r="R312" s="87" t="str">
        <f>IF(A312="","",VLOOKUP($A312,temporal!$A$27:$W$387,18,0))</f>
        <v/>
      </c>
      <c r="S312" s="87" t="str">
        <f>IF(A312="","",VLOOKUP($A312,temporal!$A$27:$W$387,19,0))</f>
        <v/>
      </c>
      <c r="T312" s="87" t="str">
        <f>IF(A312="","",VLOOKUP($A312,temporal!$A$27:$W$387,20,0))</f>
        <v/>
      </c>
      <c r="V312" s="87" t="str">
        <f>VLOOKUP($A312,temporal!$A$27:$W$387,22,0)</f>
        <v/>
      </c>
      <c r="W312" s="87" t="str">
        <f>VLOOKUP($A312,temporal!$A$27:$W$387,23,0)</f>
        <v/>
      </c>
    </row>
    <row r="313" spans="1:23" s="88" customFormat="1" x14ac:dyDescent="0.2">
      <c r="A313" s="91" t="str">
        <f t="shared" si="4"/>
        <v/>
      </c>
      <c r="B313" s="84" t="str">
        <f>VLOOKUP($A313,temporal!$A$27:$W$387,2,0)</f>
        <v/>
      </c>
      <c r="C313" s="84" t="str">
        <f>IF(B313="","",VLOOKUP($A313,temporal!$A$27:$W$387,3,0))</f>
        <v/>
      </c>
      <c r="D313" s="85"/>
      <c r="E313" s="86" t="str">
        <f>IF(B$10="","",VLOOKUP($A313,temporal!$A$27:$W$387,5,0))</f>
        <v/>
      </c>
      <c r="F313" s="86" t="str">
        <f>IF(B$10="","",VLOOKUP($A313,temporal!$A$27:$W$387,6,0))</f>
        <v/>
      </c>
      <c r="G313" s="86" t="str">
        <f>IF(B$11="","",VLOOKUP($A313,temporal!$A$27:$W$387,7,0))</f>
        <v/>
      </c>
      <c r="H313" s="87" t="str">
        <f>IF(A313="","",VLOOKUP($A313,temporal!$A$27:$W$387,8,0))</f>
        <v/>
      </c>
      <c r="I313" s="87" t="str">
        <f>IF(A313="","",VLOOKUP($A313,temporal!$A$27:$W$387,9,0))</f>
        <v/>
      </c>
      <c r="J313" s="87" t="str">
        <f>IF(A313="","",VLOOKUP($A313,temporal!$A$27:$W$387,10,0))</f>
        <v/>
      </c>
      <c r="K313" s="87" t="str">
        <f>IF(A313="","",VLOOKUP($A313,temporal!$A$27:$W$387,11,0))</f>
        <v/>
      </c>
      <c r="L313" s="87" t="str">
        <f>IF(A313="","",VLOOKUP($A313,temporal!$A$27:$W$387,12,0))</f>
        <v/>
      </c>
      <c r="N313" s="89" t="str">
        <f>IF(B$10="","",VLOOKUP($A313,temporal!$A$27:$W$387,14,0))</f>
        <v/>
      </c>
      <c r="O313" s="89" t="str">
        <f>IF(B$10="","",VLOOKUP($A313,temporal!$A$27:$W$387,15,0))</f>
        <v/>
      </c>
      <c r="P313" s="87" t="str">
        <f>IF(A313="","",VLOOKUP($A313,temporal!$A$27:$W$387,16,0))</f>
        <v/>
      </c>
      <c r="Q313" s="87" t="str">
        <f>IF(A313="","",VLOOKUP($A313,temporal!$A$27:$W$387,17,0))</f>
        <v/>
      </c>
      <c r="R313" s="87" t="str">
        <f>IF(A313="","",VLOOKUP($A313,temporal!$A$27:$W$387,18,0))</f>
        <v/>
      </c>
      <c r="S313" s="87" t="str">
        <f>IF(A313="","",VLOOKUP($A313,temporal!$A$27:$W$387,19,0))</f>
        <v/>
      </c>
      <c r="T313" s="87" t="str">
        <f>IF(A313="","",VLOOKUP($A313,temporal!$A$27:$W$387,20,0))</f>
        <v/>
      </c>
      <c r="V313" s="87" t="str">
        <f>VLOOKUP($A313,temporal!$A$27:$W$387,22,0)</f>
        <v/>
      </c>
      <c r="W313" s="87" t="str">
        <f>VLOOKUP($A313,temporal!$A$27:$W$387,23,0)</f>
        <v/>
      </c>
    </row>
    <row r="314" spans="1:23" s="88" customFormat="1" x14ac:dyDescent="0.2">
      <c r="A314" s="91" t="str">
        <f t="shared" si="4"/>
        <v/>
      </c>
      <c r="B314" s="84" t="str">
        <f>VLOOKUP($A314,temporal!$A$27:$W$387,2,0)</f>
        <v/>
      </c>
      <c r="C314" s="84" t="str">
        <f>IF(B314="","",VLOOKUP($A314,temporal!$A$27:$W$387,3,0))</f>
        <v/>
      </c>
      <c r="D314" s="85"/>
      <c r="E314" s="86" t="str">
        <f>IF(B$10="","",VLOOKUP($A314,temporal!$A$27:$W$387,5,0))</f>
        <v/>
      </c>
      <c r="F314" s="86" t="str">
        <f>IF(B$10="","",VLOOKUP($A314,temporal!$A$27:$W$387,6,0))</f>
        <v/>
      </c>
      <c r="G314" s="86" t="str">
        <f>IF(B$11="","",VLOOKUP($A314,temporal!$A$27:$W$387,7,0))</f>
        <v/>
      </c>
      <c r="H314" s="87" t="str">
        <f>IF(A314="","",VLOOKUP($A314,temporal!$A$27:$W$387,8,0))</f>
        <v/>
      </c>
      <c r="I314" s="87" t="str">
        <f>IF(A314="","",VLOOKUP($A314,temporal!$A$27:$W$387,9,0))</f>
        <v/>
      </c>
      <c r="J314" s="87" t="str">
        <f>IF(A314="","",VLOOKUP($A314,temporal!$A$27:$W$387,10,0))</f>
        <v/>
      </c>
      <c r="K314" s="87" t="str">
        <f>IF(A314="","",VLOOKUP($A314,temporal!$A$27:$W$387,11,0))</f>
        <v/>
      </c>
      <c r="L314" s="87" t="str">
        <f>IF(A314="","",VLOOKUP($A314,temporal!$A$27:$W$387,12,0))</f>
        <v/>
      </c>
      <c r="N314" s="89" t="str">
        <f>IF(B$10="","",VLOOKUP($A314,temporal!$A$27:$W$387,14,0))</f>
        <v/>
      </c>
      <c r="O314" s="89" t="str">
        <f>IF(B$10="","",VLOOKUP($A314,temporal!$A$27:$W$387,15,0))</f>
        <v/>
      </c>
      <c r="P314" s="87" t="str">
        <f>IF(A314="","",VLOOKUP($A314,temporal!$A$27:$W$387,16,0))</f>
        <v/>
      </c>
      <c r="Q314" s="87" t="str">
        <f>IF(A314="","",VLOOKUP($A314,temporal!$A$27:$W$387,17,0))</f>
        <v/>
      </c>
      <c r="R314" s="87" t="str">
        <f>IF(A314="","",VLOOKUP($A314,temporal!$A$27:$W$387,18,0))</f>
        <v/>
      </c>
      <c r="S314" s="87" t="str">
        <f>IF(A314="","",VLOOKUP($A314,temporal!$A$27:$W$387,19,0))</f>
        <v/>
      </c>
      <c r="T314" s="87" t="str">
        <f>IF(A314="","",VLOOKUP($A314,temporal!$A$27:$W$387,20,0))</f>
        <v/>
      </c>
      <c r="V314" s="87" t="str">
        <f>VLOOKUP($A314,temporal!$A$27:$W$387,22,0)</f>
        <v/>
      </c>
      <c r="W314" s="87" t="str">
        <f>VLOOKUP($A314,temporal!$A$27:$W$387,23,0)</f>
        <v/>
      </c>
    </row>
    <row r="315" spans="1:23" s="88" customFormat="1" x14ac:dyDescent="0.2">
      <c r="A315" s="91" t="str">
        <f t="shared" si="4"/>
        <v/>
      </c>
      <c r="B315" s="84" t="str">
        <f>VLOOKUP($A315,temporal!$A$27:$W$387,2,0)</f>
        <v/>
      </c>
      <c r="C315" s="84" t="str">
        <f>IF(B315="","",VLOOKUP($A315,temporal!$A$27:$W$387,3,0))</f>
        <v/>
      </c>
      <c r="D315" s="85"/>
      <c r="E315" s="86" t="str">
        <f>IF(B$10="","",VLOOKUP($A315,temporal!$A$27:$W$387,5,0))</f>
        <v/>
      </c>
      <c r="F315" s="86" t="str">
        <f>IF(B$10="","",VLOOKUP($A315,temporal!$A$27:$W$387,6,0))</f>
        <v/>
      </c>
      <c r="G315" s="86" t="str">
        <f>IF(B$11="","",VLOOKUP($A315,temporal!$A$27:$W$387,7,0))</f>
        <v/>
      </c>
      <c r="H315" s="87" t="str">
        <f>IF(A315="","",VLOOKUP($A315,temporal!$A$27:$W$387,8,0))</f>
        <v/>
      </c>
      <c r="I315" s="87" t="str">
        <f>IF(A315="","",VLOOKUP($A315,temporal!$A$27:$W$387,9,0))</f>
        <v/>
      </c>
      <c r="J315" s="87" t="str">
        <f>IF(A315="","",VLOOKUP($A315,temporal!$A$27:$W$387,10,0))</f>
        <v/>
      </c>
      <c r="K315" s="87" t="str">
        <f>IF(A315="","",VLOOKUP($A315,temporal!$A$27:$W$387,11,0))</f>
        <v/>
      </c>
      <c r="L315" s="87" t="str">
        <f>IF(A315="","",VLOOKUP($A315,temporal!$A$27:$W$387,12,0))</f>
        <v/>
      </c>
      <c r="N315" s="89" t="str">
        <f>IF(B$10="","",VLOOKUP($A315,temporal!$A$27:$W$387,14,0))</f>
        <v/>
      </c>
      <c r="O315" s="89" t="str">
        <f>IF(B$10="","",VLOOKUP($A315,temporal!$A$27:$W$387,15,0))</f>
        <v/>
      </c>
      <c r="P315" s="87" t="str">
        <f>IF(A315="","",VLOOKUP($A315,temporal!$A$27:$W$387,16,0))</f>
        <v/>
      </c>
      <c r="Q315" s="87" t="str">
        <f>IF(A315="","",VLOOKUP($A315,temporal!$A$27:$W$387,17,0))</f>
        <v/>
      </c>
      <c r="R315" s="87" t="str">
        <f>IF(A315="","",VLOOKUP($A315,temporal!$A$27:$W$387,18,0))</f>
        <v/>
      </c>
      <c r="S315" s="87" t="str">
        <f>IF(A315="","",VLOOKUP($A315,temporal!$A$27:$W$387,19,0))</f>
        <v/>
      </c>
      <c r="T315" s="87" t="str">
        <f>IF(A315="","",VLOOKUP($A315,temporal!$A$27:$W$387,20,0))</f>
        <v/>
      </c>
      <c r="V315" s="87" t="str">
        <f>VLOOKUP($A315,temporal!$A$27:$W$387,22,0)</f>
        <v/>
      </c>
      <c r="W315" s="87" t="str">
        <f>VLOOKUP($A315,temporal!$A$27:$W$387,23,0)</f>
        <v/>
      </c>
    </row>
    <row r="316" spans="1:23" s="88" customFormat="1" x14ac:dyDescent="0.2">
      <c r="A316" s="91" t="str">
        <f t="shared" si="4"/>
        <v/>
      </c>
      <c r="B316" s="84" t="str">
        <f>VLOOKUP($A316,temporal!$A$27:$W$387,2,0)</f>
        <v/>
      </c>
      <c r="C316" s="84" t="str">
        <f>IF(B316="","",VLOOKUP($A316,temporal!$A$27:$W$387,3,0))</f>
        <v/>
      </c>
      <c r="D316" s="85"/>
      <c r="E316" s="86" t="str">
        <f>IF(B$10="","",VLOOKUP($A316,temporal!$A$27:$W$387,5,0))</f>
        <v/>
      </c>
      <c r="F316" s="86" t="str">
        <f>IF(B$10="","",VLOOKUP($A316,temporal!$A$27:$W$387,6,0))</f>
        <v/>
      </c>
      <c r="G316" s="86" t="str">
        <f>IF(B$11="","",VLOOKUP($A316,temporal!$A$27:$W$387,7,0))</f>
        <v/>
      </c>
      <c r="H316" s="87" t="str">
        <f>IF(A316="","",VLOOKUP($A316,temporal!$A$27:$W$387,8,0))</f>
        <v/>
      </c>
      <c r="I316" s="87" t="str">
        <f>IF(A316="","",VLOOKUP($A316,temporal!$A$27:$W$387,9,0))</f>
        <v/>
      </c>
      <c r="J316" s="87" t="str">
        <f>IF(A316="","",VLOOKUP($A316,temporal!$A$27:$W$387,10,0))</f>
        <v/>
      </c>
      <c r="K316" s="87" t="str">
        <f>IF(A316="","",VLOOKUP($A316,temporal!$A$27:$W$387,11,0))</f>
        <v/>
      </c>
      <c r="L316" s="87" t="str">
        <f>IF(A316="","",VLOOKUP($A316,temporal!$A$27:$W$387,12,0))</f>
        <v/>
      </c>
      <c r="N316" s="89" t="str">
        <f>IF(B$10="","",VLOOKUP($A316,temporal!$A$27:$W$387,14,0))</f>
        <v/>
      </c>
      <c r="O316" s="89" t="str">
        <f>IF(B$10="","",VLOOKUP($A316,temporal!$A$27:$W$387,15,0))</f>
        <v/>
      </c>
      <c r="P316" s="87" t="str">
        <f>IF(A316="","",VLOOKUP($A316,temporal!$A$27:$W$387,16,0))</f>
        <v/>
      </c>
      <c r="Q316" s="87" t="str">
        <f>IF(A316="","",VLOOKUP($A316,temporal!$A$27:$W$387,17,0))</f>
        <v/>
      </c>
      <c r="R316" s="87" t="str">
        <f>IF(A316="","",VLOOKUP($A316,temporal!$A$27:$W$387,18,0))</f>
        <v/>
      </c>
      <c r="S316" s="87" t="str">
        <f>IF(A316="","",VLOOKUP($A316,temporal!$A$27:$W$387,19,0))</f>
        <v/>
      </c>
      <c r="T316" s="87" t="str">
        <f>IF(A316="","",VLOOKUP($A316,temporal!$A$27:$W$387,20,0))</f>
        <v/>
      </c>
      <c r="V316" s="87" t="str">
        <f>VLOOKUP($A316,temporal!$A$27:$W$387,22,0)</f>
        <v/>
      </c>
      <c r="W316" s="87" t="str">
        <f>VLOOKUP($A316,temporal!$A$27:$W$387,23,0)</f>
        <v/>
      </c>
    </row>
    <row r="317" spans="1:23" s="88" customFormat="1" x14ac:dyDescent="0.2">
      <c r="A317" s="91" t="str">
        <f t="shared" si="4"/>
        <v/>
      </c>
      <c r="B317" s="84" t="str">
        <f>VLOOKUP($A317,temporal!$A$27:$W$387,2,0)</f>
        <v/>
      </c>
      <c r="C317" s="84" t="str">
        <f>IF(B317="","",VLOOKUP($A317,temporal!$A$27:$W$387,3,0))</f>
        <v/>
      </c>
      <c r="D317" s="85"/>
      <c r="E317" s="86" t="str">
        <f>IF(B$10="","",VLOOKUP($A317,temporal!$A$27:$W$387,5,0))</f>
        <v/>
      </c>
      <c r="F317" s="86" t="str">
        <f>IF(B$10="","",VLOOKUP($A317,temporal!$A$27:$W$387,6,0))</f>
        <v/>
      </c>
      <c r="G317" s="86" t="str">
        <f>IF(B$11="","",VLOOKUP($A317,temporal!$A$27:$W$387,7,0))</f>
        <v/>
      </c>
      <c r="H317" s="87" t="str">
        <f>IF(A317="","",VLOOKUP($A317,temporal!$A$27:$W$387,8,0))</f>
        <v/>
      </c>
      <c r="I317" s="87" t="str">
        <f>IF(A317="","",VLOOKUP($A317,temporal!$A$27:$W$387,9,0))</f>
        <v/>
      </c>
      <c r="J317" s="87" t="str">
        <f>IF(A317="","",VLOOKUP($A317,temporal!$A$27:$W$387,10,0))</f>
        <v/>
      </c>
      <c r="K317" s="87" t="str">
        <f>IF(A317="","",VLOOKUP($A317,temporal!$A$27:$W$387,11,0))</f>
        <v/>
      </c>
      <c r="L317" s="87" t="str">
        <f>IF(A317="","",VLOOKUP($A317,temporal!$A$27:$W$387,12,0))</f>
        <v/>
      </c>
      <c r="N317" s="89" t="str">
        <f>IF(B$10="","",VLOOKUP($A317,temporal!$A$27:$W$387,14,0))</f>
        <v/>
      </c>
      <c r="O317" s="89" t="str">
        <f>IF(B$10="","",VLOOKUP($A317,temporal!$A$27:$W$387,15,0))</f>
        <v/>
      </c>
      <c r="P317" s="87" t="str">
        <f>IF(A317="","",VLOOKUP($A317,temporal!$A$27:$W$387,16,0))</f>
        <v/>
      </c>
      <c r="Q317" s="87" t="str">
        <f>IF(A317="","",VLOOKUP($A317,temporal!$A$27:$W$387,17,0))</f>
        <v/>
      </c>
      <c r="R317" s="87" t="str">
        <f>IF(A317="","",VLOOKUP($A317,temporal!$A$27:$W$387,18,0))</f>
        <v/>
      </c>
      <c r="S317" s="87" t="str">
        <f>IF(A317="","",VLOOKUP($A317,temporal!$A$27:$W$387,19,0))</f>
        <v/>
      </c>
      <c r="T317" s="87" t="str">
        <f>IF(A317="","",VLOOKUP($A317,temporal!$A$27:$W$387,20,0))</f>
        <v/>
      </c>
      <c r="V317" s="87" t="str">
        <f>VLOOKUP($A317,temporal!$A$27:$W$387,22,0)</f>
        <v/>
      </c>
      <c r="W317" s="87" t="str">
        <f>VLOOKUP($A317,temporal!$A$27:$W$387,23,0)</f>
        <v/>
      </c>
    </row>
    <row r="318" spans="1:23" s="88" customFormat="1" x14ac:dyDescent="0.2">
      <c r="A318" s="91" t="str">
        <f t="shared" si="4"/>
        <v/>
      </c>
      <c r="B318" s="84" t="str">
        <f>VLOOKUP($A318,temporal!$A$27:$W$387,2,0)</f>
        <v/>
      </c>
      <c r="C318" s="84" t="str">
        <f>IF(B318="","",VLOOKUP($A318,temporal!$A$27:$W$387,3,0))</f>
        <v/>
      </c>
      <c r="D318" s="85"/>
      <c r="E318" s="86" t="str">
        <f>IF(B$10="","",VLOOKUP($A318,temporal!$A$27:$W$387,5,0))</f>
        <v/>
      </c>
      <c r="F318" s="86" t="str">
        <f>IF(B$10="","",VLOOKUP($A318,temporal!$A$27:$W$387,6,0))</f>
        <v/>
      </c>
      <c r="G318" s="86" t="str">
        <f>IF(B$11="","",VLOOKUP($A318,temporal!$A$27:$W$387,7,0))</f>
        <v/>
      </c>
      <c r="H318" s="87" t="str">
        <f>IF(A318="","",VLOOKUP($A318,temporal!$A$27:$W$387,8,0))</f>
        <v/>
      </c>
      <c r="I318" s="87" t="str">
        <f>IF(A318="","",VLOOKUP($A318,temporal!$A$27:$W$387,9,0))</f>
        <v/>
      </c>
      <c r="J318" s="87" t="str">
        <f>IF(A318="","",VLOOKUP($A318,temporal!$A$27:$W$387,10,0))</f>
        <v/>
      </c>
      <c r="K318" s="87" t="str">
        <f>IF(A318="","",VLOOKUP($A318,temporal!$A$27:$W$387,11,0))</f>
        <v/>
      </c>
      <c r="L318" s="87" t="str">
        <f>IF(A318="","",VLOOKUP($A318,temporal!$A$27:$W$387,12,0))</f>
        <v/>
      </c>
      <c r="N318" s="89" t="str">
        <f>IF(B$10="","",VLOOKUP($A318,temporal!$A$27:$W$387,14,0))</f>
        <v/>
      </c>
      <c r="O318" s="89" t="str">
        <f>IF(B$10="","",VLOOKUP($A318,temporal!$A$27:$W$387,15,0))</f>
        <v/>
      </c>
      <c r="P318" s="87" t="str">
        <f>IF(A318="","",VLOOKUP($A318,temporal!$A$27:$W$387,16,0))</f>
        <v/>
      </c>
      <c r="Q318" s="87" t="str">
        <f>IF(A318="","",VLOOKUP($A318,temporal!$A$27:$W$387,17,0))</f>
        <v/>
      </c>
      <c r="R318" s="87" t="str">
        <f>IF(A318="","",VLOOKUP($A318,temporal!$A$27:$W$387,18,0))</f>
        <v/>
      </c>
      <c r="S318" s="87" t="str">
        <f>IF(A318="","",VLOOKUP($A318,temporal!$A$27:$W$387,19,0))</f>
        <v/>
      </c>
      <c r="T318" s="87" t="str">
        <f>IF(A318="","",VLOOKUP($A318,temporal!$A$27:$W$387,20,0))</f>
        <v/>
      </c>
      <c r="V318" s="87" t="str">
        <f>VLOOKUP($A318,temporal!$A$27:$W$387,22,0)</f>
        <v/>
      </c>
      <c r="W318" s="87" t="str">
        <f>VLOOKUP($A318,temporal!$A$27:$W$387,23,0)</f>
        <v/>
      </c>
    </row>
    <row r="319" spans="1:23" s="88" customFormat="1" x14ac:dyDescent="0.2">
      <c r="A319" s="91" t="str">
        <f t="shared" si="4"/>
        <v/>
      </c>
      <c r="B319" s="84" t="str">
        <f>VLOOKUP($A319,temporal!$A$27:$W$387,2,0)</f>
        <v/>
      </c>
      <c r="C319" s="84" t="str">
        <f>IF(B319="","",VLOOKUP($A319,temporal!$A$27:$W$387,3,0))</f>
        <v/>
      </c>
      <c r="D319" s="85"/>
      <c r="E319" s="86" t="str">
        <f>IF(B$10="","",VLOOKUP($A319,temporal!$A$27:$W$387,5,0))</f>
        <v/>
      </c>
      <c r="F319" s="86" t="str">
        <f>IF(B$10="","",VLOOKUP($A319,temporal!$A$27:$W$387,6,0))</f>
        <v/>
      </c>
      <c r="G319" s="86" t="str">
        <f>IF(B$11="","",VLOOKUP($A319,temporal!$A$27:$W$387,7,0))</f>
        <v/>
      </c>
      <c r="H319" s="87" t="str">
        <f>IF(A319="","",VLOOKUP($A319,temporal!$A$27:$W$387,8,0))</f>
        <v/>
      </c>
      <c r="I319" s="87" t="str">
        <f>IF(A319="","",VLOOKUP($A319,temporal!$A$27:$W$387,9,0))</f>
        <v/>
      </c>
      <c r="J319" s="87" t="str">
        <f>IF(A319="","",VLOOKUP($A319,temporal!$A$27:$W$387,10,0))</f>
        <v/>
      </c>
      <c r="K319" s="87" t="str">
        <f>IF(A319="","",VLOOKUP($A319,temporal!$A$27:$W$387,11,0))</f>
        <v/>
      </c>
      <c r="L319" s="87" t="str">
        <f>IF(A319="","",VLOOKUP($A319,temporal!$A$27:$W$387,12,0))</f>
        <v/>
      </c>
      <c r="N319" s="89" t="str">
        <f>IF(B$10="","",VLOOKUP($A319,temporal!$A$27:$W$387,14,0))</f>
        <v/>
      </c>
      <c r="O319" s="89" t="str">
        <f>IF(B$10="","",VLOOKUP($A319,temporal!$A$27:$W$387,15,0))</f>
        <v/>
      </c>
      <c r="P319" s="87" t="str">
        <f>IF(A319="","",VLOOKUP($A319,temporal!$A$27:$W$387,16,0))</f>
        <v/>
      </c>
      <c r="Q319" s="87" t="str">
        <f>IF(A319="","",VLOOKUP($A319,temporal!$A$27:$W$387,17,0))</f>
        <v/>
      </c>
      <c r="R319" s="87" t="str">
        <f>IF(A319="","",VLOOKUP($A319,temporal!$A$27:$W$387,18,0))</f>
        <v/>
      </c>
      <c r="S319" s="87" t="str">
        <f>IF(A319="","",VLOOKUP($A319,temporal!$A$27:$W$387,19,0))</f>
        <v/>
      </c>
      <c r="T319" s="87" t="str">
        <f>IF(A319="","",VLOOKUP($A319,temporal!$A$27:$W$387,20,0))</f>
        <v/>
      </c>
      <c r="V319" s="87" t="str">
        <f>VLOOKUP($A319,temporal!$A$27:$W$387,22,0)</f>
        <v/>
      </c>
      <c r="W319" s="87" t="str">
        <f>VLOOKUP($A319,temporal!$A$27:$W$387,23,0)</f>
        <v/>
      </c>
    </row>
    <row r="320" spans="1:23" s="88" customFormat="1" x14ac:dyDescent="0.2">
      <c r="A320" s="91" t="str">
        <f t="shared" si="4"/>
        <v/>
      </c>
      <c r="B320" s="84" t="str">
        <f>VLOOKUP($A320,temporal!$A$27:$W$387,2,0)</f>
        <v/>
      </c>
      <c r="C320" s="84" t="str">
        <f>IF(B320="","",VLOOKUP($A320,temporal!$A$27:$W$387,3,0))</f>
        <v/>
      </c>
      <c r="D320" s="85"/>
      <c r="E320" s="86" t="str">
        <f>IF(B$10="","",VLOOKUP($A320,temporal!$A$27:$W$387,5,0))</f>
        <v/>
      </c>
      <c r="F320" s="86" t="str">
        <f>IF(B$10="","",VLOOKUP($A320,temporal!$A$27:$W$387,6,0))</f>
        <v/>
      </c>
      <c r="G320" s="86" t="str">
        <f>IF(B$11="","",VLOOKUP($A320,temporal!$A$27:$W$387,7,0))</f>
        <v/>
      </c>
      <c r="H320" s="87" t="str">
        <f>IF(A320="","",VLOOKUP($A320,temporal!$A$27:$W$387,8,0))</f>
        <v/>
      </c>
      <c r="I320" s="87" t="str">
        <f>IF(A320="","",VLOOKUP($A320,temporal!$A$27:$W$387,9,0))</f>
        <v/>
      </c>
      <c r="J320" s="87" t="str">
        <f>IF(A320="","",VLOOKUP($A320,temporal!$A$27:$W$387,10,0))</f>
        <v/>
      </c>
      <c r="K320" s="87" t="str">
        <f>IF(A320="","",VLOOKUP($A320,temporal!$A$27:$W$387,11,0))</f>
        <v/>
      </c>
      <c r="L320" s="87" t="str">
        <f>IF(A320="","",VLOOKUP($A320,temporal!$A$27:$W$387,12,0))</f>
        <v/>
      </c>
      <c r="N320" s="89" t="str">
        <f>IF(B$10="","",VLOOKUP($A320,temporal!$A$27:$W$387,14,0))</f>
        <v/>
      </c>
      <c r="O320" s="89" t="str">
        <f>IF(B$10="","",VLOOKUP($A320,temporal!$A$27:$W$387,15,0))</f>
        <v/>
      </c>
      <c r="P320" s="87" t="str">
        <f>IF(A320="","",VLOOKUP($A320,temporal!$A$27:$W$387,16,0))</f>
        <v/>
      </c>
      <c r="Q320" s="87" t="str">
        <f>IF(A320="","",VLOOKUP($A320,temporal!$A$27:$W$387,17,0))</f>
        <v/>
      </c>
      <c r="R320" s="87" t="str">
        <f>IF(A320="","",VLOOKUP($A320,temporal!$A$27:$W$387,18,0))</f>
        <v/>
      </c>
      <c r="S320" s="87" t="str">
        <f>IF(A320="","",VLOOKUP($A320,temporal!$A$27:$W$387,19,0))</f>
        <v/>
      </c>
      <c r="T320" s="87" t="str">
        <f>IF(A320="","",VLOOKUP($A320,temporal!$A$27:$W$387,20,0))</f>
        <v/>
      </c>
      <c r="V320" s="87" t="str">
        <f>VLOOKUP($A320,temporal!$A$27:$W$387,22,0)</f>
        <v/>
      </c>
      <c r="W320" s="87" t="str">
        <f>VLOOKUP($A320,temporal!$A$27:$W$387,23,0)</f>
        <v/>
      </c>
    </row>
    <row r="321" spans="1:23" s="88" customFormat="1" x14ac:dyDescent="0.2">
      <c r="A321" s="91" t="str">
        <f t="shared" si="4"/>
        <v/>
      </c>
      <c r="B321" s="84" t="str">
        <f>VLOOKUP($A321,temporal!$A$27:$W$387,2,0)</f>
        <v/>
      </c>
      <c r="C321" s="84" t="str">
        <f>IF(B321="","",VLOOKUP($A321,temporal!$A$27:$W$387,3,0))</f>
        <v/>
      </c>
      <c r="D321" s="85"/>
      <c r="E321" s="86" t="str">
        <f>IF(B$10="","",VLOOKUP($A321,temporal!$A$27:$W$387,5,0))</f>
        <v/>
      </c>
      <c r="F321" s="86" t="str">
        <f>IF(B$10="","",VLOOKUP($A321,temporal!$A$27:$W$387,6,0))</f>
        <v/>
      </c>
      <c r="G321" s="86" t="str">
        <f>IF(B$11="","",VLOOKUP($A321,temporal!$A$27:$W$387,7,0))</f>
        <v/>
      </c>
      <c r="H321" s="87" t="str">
        <f>IF(A321="","",VLOOKUP($A321,temporal!$A$27:$W$387,8,0))</f>
        <v/>
      </c>
      <c r="I321" s="87" t="str">
        <f>IF(A321="","",VLOOKUP($A321,temporal!$A$27:$W$387,9,0))</f>
        <v/>
      </c>
      <c r="J321" s="87" t="str">
        <f>IF(A321="","",VLOOKUP($A321,temporal!$A$27:$W$387,10,0))</f>
        <v/>
      </c>
      <c r="K321" s="87" t="str">
        <f>IF(A321="","",VLOOKUP($A321,temporal!$A$27:$W$387,11,0))</f>
        <v/>
      </c>
      <c r="L321" s="87" t="str">
        <f>IF(A321="","",VLOOKUP($A321,temporal!$A$27:$W$387,12,0))</f>
        <v/>
      </c>
      <c r="N321" s="89" t="str">
        <f>IF(B$10="","",VLOOKUP($A321,temporal!$A$27:$W$387,14,0))</f>
        <v/>
      </c>
      <c r="O321" s="89" t="str">
        <f>IF(B$10="","",VLOOKUP($A321,temporal!$A$27:$W$387,15,0))</f>
        <v/>
      </c>
      <c r="P321" s="87" t="str">
        <f>IF(A321="","",VLOOKUP($A321,temporal!$A$27:$W$387,16,0))</f>
        <v/>
      </c>
      <c r="Q321" s="87" t="str">
        <f>IF(A321="","",VLOOKUP($A321,temporal!$A$27:$W$387,17,0))</f>
        <v/>
      </c>
      <c r="R321" s="87" t="str">
        <f>IF(A321="","",VLOOKUP($A321,temporal!$A$27:$W$387,18,0))</f>
        <v/>
      </c>
      <c r="S321" s="87" t="str">
        <f>IF(A321="","",VLOOKUP($A321,temporal!$A$27:$W$387,19,0))</f>
        <v/>
      </c>
      <c r="T321" s="87" t="str">
        <f>IF(A321="","",VLOOKUP($A321,temporal!$A$27:$W$387,20,0))</f>
        <v/>
      </c>
      <c r="V321" s="87" t="str">
        <f>VLOOKUP($A321,temporal!$A$27:$W$387,22,0)</f>
        <v/>
      </c>
      <c r="W321" s="87" t="str">
        <f>VLOOKUP($A321,temporal!$A$27:$W$387,23,0)</f>
        <v/>
      </c>
    </row>
    <row r="322" spans="1:23" s="88" customFormat="1" x14ac:dyDescent="0.2">
      <c r="A322" s="91" t="str">
        <f t="shared" si="4"/>
        <v/>
      </c>
      <c r="B322" s="84" t="str">
        <f>VLOOKUP($A322,temporal!$A$27:$W$387,2,0)</f>
        <v/>
      </c>
      <c r="C322" s="84" t="str">
        <f>IF(B322="","",VLOOKUP($A322,temporal!$A$27:$W$387,3,0))</f>
        <v/>
      </c>
      <c r="D322" s="85"/>
      <c r="E322" s="86" t="str">
        <f>IF(B$10="","",VLOOKUP($A322,temporal!$A$27:$W$387,5,0))</f>
        <v/>
      </c>
      <c r="F322" s="86" t="str">
        <f>IF(B$10="","",VLOOKUP($A322,temporal!$A$27:$W$387,6,0))</f>
        <v/>
      </c>
      <c r="G322" s="86" t="str">
        <f>IF(B$11="","",VLOOKUP($A322,temporal!$A$27:$W$387,7,0))</f>
        <v/>
      </c>
      <c r="H322" s="87" t="str">
        <f>IF(A322="","",VLOOKUP($A322,temporal!$A$27:$W$387,8,0))</f>
        <v/>
      </c>
      <c r="I322" s="87" t="str">
        <f>IF(A322="","",VLOOKUP($A322,temporal!$A$27:$W$387,9,0))</f>
        <v/>
      </c>
      <c r="J322" s="87" t="str">
        <f>IF(A322="","",VLOOKUP($A322,temporal!$A$27:$W$387,10,0))</f>
        <v/>
      </c>
      <c r="K322" s="87" t="str">
        <f>IF(A322="","",VLOOKUP($A322,temporal!$A$27:$W$387,11,0))</f>
        <v/>
      </c>
      <c r="L322" s="87" t="str">
        <f>IF(A322="","",VLOOKUP($A322,temporal!$A$27:$W$387,12,0))</f>
        <v/>
      </c>
      <c r="N322" s="89" t="str">
        <f>IF(B$10="","",VLOOKUP($A322,temporal!$A$27:$W$387,14,0))</f>
        <v/>
      </c>
      <c r="O322" s="89" t="str">
        <f>IF(B$10="","",VLOOKUP($A322,temporal!$A$27:$W$387,15,0))</f>
        <v/>
      </c>
      <c r="P322" s="87" t="str">
        <f>IF(A322="","",VLOOKUP($A322,temporal!$A$27:$W$387,16,0))</f>
        <v/>
      </c>
      <c r="Q322" s="87" t="str">
        <f>IF(A322="","",VLOOKUP($A322,temporal!$A$27:$W$387,17,0))</f>
        <v/>
      </c>
      <c r="R322" s="87" t="str">
        <f>IF(A322="","",VLOOKUP($A322,temporal!$A$27:$W$387,18,0))</f>
        <v/>
      </c>
      <c r="S322" s="87" t="str">
        <f>IF(A322="","",VLOOKUP($A322,temporal!$A$27:$W$387,19,0))</f>
        <v/>
      </c>
      <c r="T322" s="87" t="str">
        <f>IF(A322="","",VLOOKUP($A322,temporal!$A$27:$W$387,20,0))</f>
        <v/>
      </c>
      <c r="V322" s="87" t="str">
        <f>VLOOKUP($A322,temporal!$A$27:$W$387,22,0)</f>
        <v/>
      </c>
      <c r="W322" s="87" t="str">
        <f>VLOOKUP($A322,temporal!$A$27:$W$387,23,0)</f>
        <v/>
      </c>
    </row>
    <row r="323" spans="1:23" s="88" customFormat="1" x14ac:dyDescent="0.2">
      <c r="A323" s="91" t="str">
        <f t="shared" si="4"/>
        <v/>
      </c>
      <c r="B323" s="84" t="str">
        <f>VLOOKUP($A323,temporal!$A$27:$W$387,2,0)</f>
        <v/>
      </c>
      <c r="C323" s="84" t="str">
        <f>IF(B323="","",VLOOKUP($A323,temporal!$A$27:$W$387,3,0))</f>
        <v/>
      </c>
      <c r="D323" s="85"/>
      <c r="E323" s="86" t="str">
        <f>IF(B$10="","",VLOOKUP($A323,temporal!$A$27:$W$387,5,0))</f>
        <v/>
      </c>
      <c r="F323" s="86" t="str">
        <f>IF(B$10="","",VLOOKUP($A323,temporal!$A$27:$W$387,6,0))</f>
        <v/>
      </c>
      <c r="G323" s="86" t="str">
        <f>IF(B$11="","",VLOOKUP($A323,temporal!$A$27:$W$387,7,0))</f>
        <v/>
      </c>
      <c r="H323" s="87" t="str">
        <f>IF(A323="","",VLOOKUP($A323,temporal!$A$27:$W$387,8,0))</f>
        <v/>
      </c>
      <c r="I323" s="87" t="str">
        <f>IF(A323="","",VLOOKUP($A323,temporal!$A$27:$W$387,9,0))</f>
        <v/>
      </c>
      <c r="J323" s="87" t="str">
        <f>IF(A323="","",VLOOKUP($A323,temporal!$A$27:$W$387,10,0))</f>
        <v/>
      </c>
      <c r="K323" s="87" t="str">
        <f>IF(A323="","",VLOOKUP($A323,temporal!$A$27:$W$387,11,0))</f>
        <v/>
      </c>
      <c r="L323" s="87" t="str">
        <f>IF(A323="","",VLOOKUP($A323,temporal!$A$27:$W$387,12,0))</f>
        <v/>
      </c>
      <c r="N323" s="89" t="str">
        <f>IF(B$10="","",VLOOKUP($A323,temporal!$A$27:$W$387,14,0))</f>
        <v/>
      </c>
      <c r="O323" s="89" t="str">
        <f>IF(B$10="","",VLOOKUP($A323,temporal!$A$27:$W$387,15,0))</f>
        <v/>
      </c>
      <c r="P323" s="87" t="str">
        <f>IF(A323="","",VLOOKUP($A323,temporal!$A$27:$W$387,16,0))</f>
        <v/>
      </c>
      <c r="Q323" s="87" t="str">
        <f>IF(A323="","",VLOOKUP($A323,temporal!$A$27:$W$387,17,0))</f>
        <v/>
      </c>
      <c r="R323" s="87" t="str">
        <f>IF(A323="","",VLOOKUP($A323,temporal!$A$27:$W$387,18,0))</f>
        <v/>
      </c>
      <c r="S323" s="87" t="str">
        <f>IF(A323="","",VLOOKUP($A323,temporal!$A$27:$W$387,19,0))</f>
        <v/>
      </c>
      <c r="T323" s="87" t="str">
        <f>IF(A323="","",VLOOKUP($A323,temporal!$A$27:$W$387,20,0))</f>
        <v/>
      </c>
      <c r="V323" s="87" t="str">
        <f>VLOOKUP($A323,temporal!$A$27:$W$387,22,0)</f>
        <v/>
      </c>
      <c r="W323" s="87" t="str">
        <f>VLOOKUP($A323,temporal!$A$27:$W$387,23,0)</f>
        <v/>
      </c>
    </row>
    <row r="324" spans="1:23" s="88" customFormat="1" x14ac:dyDescent="0.2">
      <c r="A324" s="91" t="str">
        <f t="shared" si="4"/>
        <v/>
      </c>
      <c r="B324" s="84" t="str">
        <f>VLOOKUP($A324,temporal!$A$27:$W$387,2,0)</f>
        <v/>
      </c>
      <c r="C324" s="84" t="str">
        <f>IF(B324="","",VLOOKUP($A324,temporal!$A$27:$W$387,3,0))</f>
        <v/>
      </c>
      <c r="D324" s="85"/>
      <c r="E324" s="86" t="str">
        <f>IF(B$10="","",VLOOKUP($A324,temporal!$A$27:$W$387,5,0))</f>
        <v/>
      </c>
      <c r="F324" s="86" t="str">
        <f>IF(B$10="","",VLOOKUP($A324,temporal!$A$27:$W$387,6,0))</f>
        <v/>
      </c>
      <c r="G324" s="86" t="str">
        <f>IF(B$11="","",VLOOKUP($A324,temporal!$A$27:$W$387,7,0))</f>
        <v/>
      </c>
      <c r="H324" s="87" t="str">
        <f>IF(A324="","",VLOOKUP($A324,temporal!$A$27:$W$387,8,0))</f>
        <v/>
      </c>
      <c r="I324" s="87" t="str">
        <f>IF(A324="","",VLOOKUP($A324,temporal!$A$27:$W$387,9,0))</f>
        <v/>
      </c>
      <c r="J324" s="87" t="str">
        <f>IF(A324="","",VLOOKUP($A324,temporal!$A$27:$W$387,10,0))</f>
        <v/>
      </c>
      <c r="K324" s="87" t="str">
        <f>IF(A324="","",VLOOKUP($A324,temporal!$A$27:$W$387,11,0))</f>
        <v/>
      </c>
      <c r="L324" s="87" t="str">
        <f>IF(A324="","",VLOOKUP($A324,temporal!$A$27:$W$387,12,0))</f>
        <v/>
      </c>
      <c r="N324" s="89" t="str">
        <f>IF(B$10="","",VLOOKUP($A324,temporal!$A$27:$W$387,14,0))</f>
        <v/>
      </c>
      <c r="O324" s="89" t="str">
        <f>IF(B$10="","",VLOOKUP($A324,temporal!$A$27:$W$387,15,0))</f>
        <v/>
      </c>
      <c r="P324" s="87" t="str">
        <f>IF(A324="","",VLOOKUP($A324,temporal!$A$27:$W$387,16,0))</f>
        <v/>
      </c>
      <c r="Q324" s="87" t="str">
        <f>IF(A324="","",VLOOKUP($A324,temporal!$A$27:$W$387,17,0))</f>
        <v/>
      </c>
      <c r="R324" s="87" t="str">
        <f>IF(A324="","",VLOOKUP($A324,temporal!$A$27:$W$387,18,0))</f>
        <v/>
      </c>
      <c r="S324" s="87" t="str">
        <f>IF(A324="","",VLOOKUP($A324,temporal!$A$27:$W$387,19,0))</f>
        <v/>
      </c>
      <c r="T324" s="87" t="str">
        <f>IF(A324="","",VLOOKUP($A324,temporal!$A$27:$W$387,20,0))</f>
        <v/>
      </c>
      <c r="V324" s="87" t="str">
        <f>VLOOKUP($A324,temporal!$A$27:$W$387,22,0)</f>
        <v/>
      </c>
      <c r="W324" s="87" t="str">
        <f>VLOOKUP($A324,temporal!$A$27:$W$387,23,0)</f>
        <v/>
      </c>
    </row>
    <row r="325" spans="1:23" s="88" customFormat="1" x14ac:dyDescent="0.2">
      <c r="A325" s="91" t="str">
        <f t="shared" si="4"/>
        <v/>
      </c>
      <c r="B325" s="84" t="str">
        <f>VLOOKUP($A325,temporal!$A$27:$W$387,2,0)</f>
        <v/>
      </c>
      <c r="C325" s="84" t="str">
        <f>IF(B325="","",VLOOKUP($A325,temporal!$A$27:$W$387,3,0))</f>
        <v/>
      </c>
      <c r="D325" s="85"/>
      <c r="E325" s="86" t="str">
        <f>IF(B$10="","",VLOOKUP($A325,temporal!$A$27:$W$387,5,0))</f>
        <v/>
      </c>
      <c r="F325" s="86" t="str">
        <f>IF(B$10="","",VLOOKUP($A325,temporal!$A$27:$W$387,6,0))</f>
        <v/>
      </c>
      <c r="G325" s="86" t="str">
        <f>IF(B$11="","",VLOOKUP($A325,temporal!$A$27:$W$387,7,0))</f>
        <v/>
      </c>
      <c r="H325" s="87" t="str">
        <f>IF(A325="","",VLOOKUP($A325,temporal!$A$27:$W$387,8,0))</f>
        <v/>
      </c>
      <c r="I325" s="87" t="str">
        <f>IF(A325="","",VLOOKUP($A325,temporal!$A$27:$W$387,9,0))</f>
        <v/>
      </c>
      <c r="J325" s="87" t="str">
        <f>IF(A325="","",VLOOKUP($A325,temporal!$A$27:$W$387,10,0))</f>
        <v/>
      </c>
      <c r="K325" s="87" t="str">
        <f>IF(A325="","",VLOOKUP($A325,temporal!$A$27:$W$387,11,0))</f>
        <v/>
      </c>
      <c r="L325" s="87" t="str">
        <f>IF(A325="","",VLOOKUP($A325,temporal!$A$27:$W$387,12,0))</f>
        <v/>
      </c>
      <c r="N325" s="89" t="str">
        <f>IF(B$10="","",VLOOKUP($A325,temporal!$A$27:$W$387,14,0))</f>
        <v/>
      </c>
      <c r="O325" s="89" t="str">
        <f>IF(B$10="","",VLOOKUP($A325,temporal!$A$27:$W$387,15,0))</f>
        <v/>
      </c>
      <c r="P325" s="87" t="str">
        <f>IF(A325="","",VLOOKUP($A325,temporal!$A$27:$W$387,16,0))</f>
        <v/>
      </c>
      <c r="Q325" s="87" t="str">
        <f>IF(A325="","",VLOOKUP($A325,temporal!$A$27:$W$387,17,0))</f>
        <v/>
      </c>
      <c r="R325" s="87" t="str">
        <f>IF(A325="","",VLOOKUP($A325,temporal!$A$27:$W$387,18,0))</f>
        <v/>
      </c>
      <c r="S325" s="87" t="str">
        <f>IF(A325="","",VLOOKUP($A325,temporal!$A$27:$W$387,19,0))</f>
        <v/>
      </c>
      <c r="T325" s="87" t="str">
        <f>IF(A325="","",VLOOKUP($A325,temporal!$A$27:$W$387,20,0))</f>
        <v/>
      </c>
      <c r="V325" s="87" t="str">
        <f>VLOOKUP($A325,temporal!$A$27:$W$387,22,0)</f>
        <v/>
      </c>
      <c r="W325" s="87" t="str">
        <f>VLOOKUP($A325,temporal!$A$27:$W$387,23,0)</f>
        <v/>
      </c>
    </row>
    <row r="326" spans="1:23" s="88" customFormat="1" x14ac:dyDescent="0.2">
      <c r="A326" s="91" t="str">
        <f t="shared" si="4"/>
        <v/>
      </c>
      <c r="B326" s="84" t="str">
        <f>VLOOKUP($A326,temporal!$A$27:$W$387,2,0)</f>
        <v/>
      </c>
      <c r="C326" s="84" t="str">
        <f>IF(B326="","",VLOOKUP($A326,temporal!$A$27:$W$387,3,0))</f>
        <v/>
      </c>
      <c r="D326" s="85"/>
      <c r="E326" s="86" t="str">
        <f>IF(B$10="","",VLOOKUP($A326,temporal!$A$27:$W$387,5,0))</f>
        <v/>
      </c>
      <c r="F326" s="86" t="str">
        <f>IF(B$10="","",VLOOKUP($A326,temporal!$A$27:$W$387,6,0))</f>
        <v/>
      </c>
      <c r="G326" s="86" t="str">
        <f>IF(B$11="","",VLOOKUP($A326,temporal!$A$27:$W$387,7,0))</f>
        <v/>
      </c>
      <c r="H326" s="87" t="str">
        <f>IF(A326="","",VLOOKUP($A326,temporal!$A$27:$W$387,8,0))</f>
        <v/>
      </c>
      <c r="I326" s="87" t="str">
        <f>IF(A326="","",VLOOKUP($A326,temporal!$A$27:$W$387,9,0))</f>
        <v/>
      </c>
      <c r="J326" s="87" t="str">
        <f>IF(A326="","",VLOOKUP($A326,temporal!$A$27:$W$387,10,0))</f>
        <v/>
      </c>
      <c r="K326" s="87" t="str">
        <f>IF(A326="","",VLOOKUP($A326,temporal!$A$27:$W$387,11,0))</f>
        <v/>
      </c>
      <c r="L326" s="87" t="str">
        <f>IF(A326="","",VLOOKUP($A326,temporal!$A$27:$W$387,12,0))</f>
        <v/>
      </c>
      <c r="N326" s="89" t="str">
        <f>IF(B$10="","",VLOOKUP($A326,temporal!$A$27:$W$387,14,0))</f>
        <v/>
      </c>
      <c r="O326" s="89" t="str">
        <f>IF(B$10="","",VLOOKUP($A326,temporal!$A$27:$W$387,15,0))</f>
        <v/>
      </c>
      <c r="P326" s="87" t="str">
        <f>IF(A326="","",VLOOKUP($A326,temporal!$A$27:$W$387,16,0))</f>
        <v/>
      </c>
      <c r="Q326" s="87" t="str">
        <f>IF(A326="","",VLOOKUP($A326,temporal!$A$27:$W$387,17,0))</f>
        <v/>
      </c>
      <c r="R326" s="87" t="str">
        <f>IF(A326="","",VLOOKUP($A326,temporal!$A$27:$W$387,18,0))</f>
        <v/>
      </c>
      <c r="S326" s="87" t="str">
        <f>IF(A326="","",VLOOKUP($A326,temporal!$A$27:$W$387,19,0))</f>
        <v/>
      </c>
      <c r="T326" s="87" t="str">
        <f>IF(A326="","",VLOOKUP($A326,temporal!$A$27:$W$387,20,0))</f>
        <v/>
      </c>
      <c r="V326" s="87" t="str">
        <f>VLOOKUP($A326,temporal!$A$27:$W$387,22,0)</f>
        <v/>
      </c>
      <c r="W326" s="87" t="str">
        <f>VLOOKUP($A326,temporal!$A$27:$W$387,23,0)</f>
        <v/>
      </c>
    </row>
    <row r="327" spans="1:23" s="88" customFormat="1" x14ac:dyDescent="0.2">
      <c r="A327" s="91" t="str">
        <f t="shared" si="4"/>
        <v/>
      </c>
      <c r="B327" s="84" t="str">
        <f>VLOOKUP($A327,temporal!$A$27:$W$387,2,0)</f>
        <v/>
      </c>
      <c r="C327" s="84" t="str">
        <f>IF(B327="","",VLOOKUP($A327,temporal!$A$27:$W$387,3,0))</f>
        <v/>
      </c>
      <c r="D327" s="85"/>
      <c r="E327" s="86" t="str">
        <f>IF(B$10="","",VLOOKUP($A327,temporal!$A$27:$W$387,5,0))</f>
        <v/>
      </c>
      <c r="F327" s="86" t="str">
        <f>IF(B$10="","",VLOOKUP($A327,temporal!$A$27:$W$387,6,0))</f>
        <v/>
      </c>
      <c r="G327" s="86" t="str">
        <f>IF(B$11="","",VLOOKUP($A327,temporal!$A$27:$W$387,7,0))</f>
        <v/>
      </c>
      <c r="H327" s="87" t="str">
        <f>IF(A327="","",VLOOKUP($A327,temporal!$A$27:$W$387,8,0))</f>
        <v/>
      </c>
      <c r="I327" s="87" t="str">
        <f>IF(A327="","",VLOOKUP($A327,temporal!$A$27:$W$387,9,0))</f>
        <v/>
      </c>
      <c r="J327" s="87" t="str">
        <f>IF(A327="","",VLOOKUP($A327,temporal!$A$27:$W$387,10,0))</f>
        <v/>
      </c>
      <c r="K327" s="87" t="str">
        <f>IF(A327="","",VLOOKUP($A327,temporal!$A$27:$W$387,11,0))</f>
        <v/>
      </c>
      <c r="L327" s="87" t="str">
        <f>IF(A327="","",VLOOKUP($A327,temporal!$A$27:$W$387,12,0))</f>
        <v/>
      </c>
      <c r="N327" s="89" t="str">
        <f>IF(B$10="","",VLOOKUP($A327,temporal!$A$27:$W$387,14,0))</f>
        <v/>
      </c>
      <c r="O327" s="89" t="str">
        <f>IF(B$10="","",VLOOKUP($A327,temporal!$A$27:$W$387,15,0))</f>
        <v/>
      </c>
      <c r="P327" s="87" t="str">
        <f>IF(A327="","",VLOOKUP($A327,temporal!$A$27:$W$387,16,0))</f>
        <v/>
      </c>
      <c r="Q327" s="87" t="str">
        <f>IF(A327="","",VLOOKUP($A327,temporal!$A$27:$W$387,17,0))</f>
        <v/>
      </c>
      <c r="R327" s="87" t="str">
        <f>IF(A327="","",VLOOKUP($A327,temporal!$A$27:$W$387,18,0))</f>
        <v/>
      </c>
      <c r="S327" s="87" t="str">
        <f>IF(A327="","",VLOOKUP($A327,temporal!$A$27:$W$387,19,0))</f>
        <v/>
      </c>
      <c r="T327" s="87" t="str">
        <f>IF(A327="","",VLOOKUP($A327,temporal!$A$27:$W$387,20,0))</f>
        <v/>
      </c>
      <c r="V327" s="87" t="str">
        <f>VLOOKUP($A327,temporal!$A$27:$W$387,22,0)</f>
        <v/>
      </c>
      <c r="W327" s="87" t="str">
        <f>VLOOKUP($A327,temporal!$A$27:$W$387,23,0)</f>
        <v/>
      </c>
    </row>
    <row r="328" spans="1:23" s="88" customFormat="1" x14ac:dyDescent="0.2">
      <c r="A328" s="91" t="str">
        <f t="shared" si="4"/>
        <v/>
      </c>
      <c r="B328" s="84" t="str">
        <f>VLOOKUP($A328,temporal!$A$27:$W$387,2,0)</f>
        <v/>
      </c>
      <c r="C328" s="84" t="str">
        <f>IF(B328="","",VLOOKUP($A328,temporal!$A$27:$W$387,3,0))</f>
        <v/>
      </c>
      <c r="D328" s="85"/>
      <c r="E328" s="86" t="str">
        <f>IF(B$10="","",VLOOKUP($A328,temporal!$A$27:$W$387,5,0))</f>
        <v/>
      </c>
      <c r="F328" s="86" t="str">
        <f>IF(B$10="","",VLOOKUP($A328,temporal!$A$27:$W$387,6,0))</f>
        <v/>
      </c>
      <c r="G328" s="86" t="str">
        <f>IF(B$11="","",VLOOKUP($A328,temporal!$A$27:$W$387,7,0))</f>
        <v/>
      </c>
      <c r="H328" s="87" t="str">
        <f>IF(A328="","",VLOOKUP($A328,temporal!$A$27:$W$387,8,0))</f>
        <v/>
      </c>
      <c r="I328" s="87" t="str">
        <f>IF(A328="","",VLOOKUP($A328,temporal!$A$27:$W$387,9,0))</f>
        <v/>
      </c>
      <c r="J328" s="87" t="str">
        <f>IF(A328="","",VLOOKUP($A328,temporal!$A$27:$W$387,10,0))</f>
        <v/>
      </c>
      <c r="K328" s="87" t="str">
        <f>IF(A328="","",VLOOKUP($A328,temporal!$A$27:$W$387,11,0))</f>
        <v/>
      </c>
      <c r="L328" s="87" t="str">
        <f>IF(A328="","",VLOOKUP($A328,temporal!$A$27:$W$387,12,0))</f>
        <v/>
      </c>
      <c r="N328" s="89" t="str">
        <f>IF(B$10="","",VLOOKUP($A328,temporal!$A$27:$W$387,14,0))</f>
        <v/>
      </c>
      <c r="O328" s="89" t="str">
        <f>IF(B$10="","",VLOOKUP($A328,temporal!$A$27:$W$387,15,0))</f>
        <v/>
      </c>
      <c r="P328" s="87" t="str">
        <f>IF(A328="","",VLOOKUP($A328,temporal!$A$27:$W$387,16,0))</f>
        <v/>
      </c>
      <c r="Q328" s="87" t="str">
        <f>IF(A328="","",VLOOKUP($A328,temporal!$A$27:$W$387,17,0))</f>
        <v/>
      </c>
      <c r="R328" s="87" t="str">
        <f>IF(A328="","",VLOOKUP($A328,temporal!$A$27:$W$387,18,0))</f>
        <v/>
      </c>
      <c r="S328" s="87" t="str">
        <f>IF(A328="","",VLOOKUP($A328,temporal!$A$27:$W$387,19,0))</f>
        <v/>
      </c>
      <c r="T328" s="87" t="str">
        <f>IF(A328="","",VLOOKUP($A328,temporal!$A$27:$W$387,20,0))</f>
        <v/>
      </c>
      <c r="V328" s="87" t="str">
        <f>VLOOKUP($A328,temporal!$A$27:$W$387,22,0)</f>
        <v/>
      </c>
      <c r="W328" s="87" t="str">
        <f>VLOOKUP($A328,temporal!$A$27:$W$387,23,0)</f>
        <v/>
      </c>
    </row>
    <row r="329" spans="1:23" s="88" customFormat="1" x14ac:dyDescent="0.2">
      <c r="A329" s="91" t="str">
        <f t="shared" si="4"/>
        <v/>
      </c>
      <c r="B329" s="84" t="str">
        <f>VLOOKUP($A329,temporal!$A$27:$W$387,2,0)</f>
        <v/>
      </c>
      <c r="C329" s="84" t="str">
        <f>IF(B329="","",VLOOKUP($A329,temporal!$A$27:$W$387,3,0))</f>
        <v/>
      </c>
      <c r="D329" s="85"/>
      <c r="E329" s="86" t="str">
        <f>IF(B$10="","",VLOOKUP($A329,temporal!$A$27:$W$387,5,0))</f>
        <v/>
      </c>
      <c r="F329" s="86" t="str">
        <f>IF(B$10="","",VLOOKUP($A329,temporal!$A$27:$W$387,6,0))</f>
        <v/>
      </c>
      <c r="G329" s="86" t="str">
        <f>IF(B$11="","",VLOOKUP($A329,temporal!$A$27:$W$387,7,0))</f>
        <v/>
      </c>
      <c r="H329" s="87" t="str">
        <f>IF(A329="","",VLOOKUP($A329,temporal!$A$27:$W$387,8,0))</f>
        <v/>
      </c>
      <c r="I329" s="87" t="str">
        <f>IF(A329="","",VLOOKUP($A329,temporal!$A$27:$W$387,9,0))</f>
        <v/>
      </c>
      <c r="J329" s="87" t="str">
        <f>IF(A329="","",VLOOKUP($A329,temporal!$A$27:$W$387,10,0))</f>
        <v/>
      </c>
      <c r="K329" s="87" t="str">
        <f>IF(A329="","",VLOOKUP($A329,temporal!$A$27:$W$387,11,0))</f>
        <v/>
      </c>
      <c r="L329" s="87" t="str">
        <f>IF(A329="","",VLOOKUP($A329,temporal!$A$27:$W$387,12,0))</f>
        <v/>
      </c>
      <c r="N329" s="89" t="str">
        <f>IF(B$10="","",VLOOKUP($A329,temporal!$A$27:$W$387,14,0))</f>
        <v/>
      </c>
      <c r="O329" s="89" t="str">
        <f>IF(B$10="","",VLOOKUP($A329,temporal!$A$27:$W$387,15,0))</f>
        <v/>
      </c>
      <c r="P329" s="87" t="str">
        <f>IF(A329="","",VLOOKUP($A329,temporal!$A$27:$W$387,16,0))</f>
        <v/>
      </c>
      <c r="Q329" s="87" t="str">
        <f>IF(A329="","",VLOOKUP($A329,temporal!$A$27:$W$387,17,0))</f>
        <v/>
      </c>
      <c r="R329" s="87" t="str">
        <f>IF(A329="","",VLOOKUP($A329,temporal!$A$27:$W$387,18,0))</f>
        <v/>
      </c>
      <c r="S329" s="87" t="str">
        <f>IF(A329="","",VLOOKUP($A329,temporal!$A$27:$W$387,19,0))</f>
        <v/>
      </c>
      <c r="T329" s="87" t="str">
        <f>IF(A329="","",VLOOKUP($A329,temporal!$A$27:$W$387,20,0))</f>
        <v/>
      </c>
      <c r="V329" s="87" t="str">
        <f>VLOOKUP($A329,temporal!$A$27:$W$387,22,0)</f>
        <v/>
      </c>
      <c r="W329" s="87" t="str">
        <f>VLOOKUP($A329,temporal!$A$27:$W$387,23,0)</f>
        <v/>
      </c>
    </row>
    <row r="330" spans="1:23" s="88" customFormat="1" x14ac:dyDescent="0.2">
      <c r="A330" s="91" t="str">
        <f t="shared" si="4"/>
        <v/>
      </c>
      <c r="B330" s="84" t="str">
        <f>VLOOKUP($A330,temporal!$A$27:$W$387,2,0)</f>
        <v/>
      </c>
      <c r="C330" s="84" t="str">
        <f>IF(B330="","",VLOOKUP($A330,temporal!$A$27:$W$387,3,0))</f>
        <v/>
      </c>
      <c r="D330" s="85"/>
      <c r="E330" s="86" t="str">
        <f>IF(B$10="","",VLOOKUP($A330,temporal!$A$27:$W$387,5,0))</f>
        <v/>
      </c>
      <c r="F330" s="86" t="str">
        <f>IF(B$10="","",VLOOKUP($A330,temporal!$A$27:$W$387,6,0))</f>
        <v/>
      </c>
      <c r="G330" s="86" t="str">
        <f>IF(B$11="","",VLOOKUP($A330,temporal!$A$27:$W$387,7,0))</f>
        <v/>
      </c>
      <c r="H330" s="87" t="str">
        <f>IF(A330="","",VLOOKUP($A330,temporal!$A$27:$W$387,8,0))</f>
        <v/>
      </c>
      <c r="I330" s="87" t="str">
        <f>IF(A330="","",VLOOKUP($A330,temporal!$A$27:$W$387,9,0))</f>
        <v/>
      </c>
      <c r="J330" s="87" t="str">
        <f>IF(A330="","",VLOOKUP($A330,temporal!$A$27:$W$387,10,0))</f>
        <v/>
      </c>
      <c r="K330" s="87" t="str">
        <f>IF(A330="","",VLOOKUP($A330,temporal!$A$27:$W$387,11,0))</f>
        <v/>
      </c>
      <c r="L330" s="87" t="str">
        <f>IF(A330="","",VLOOKUP($A330,temporal!$A$27:$W$387,12,0))</f>
        <v/>
      </c>
      <c r="N330" s="89" t="str">
        <f>IF(B$10="","",VLOOKUP($A330,temporal!$A$27:$W$387,14,0))</f>
        <v/>
      </c>
      <c r="O330" s="89" t="str">
        <f>IF(B$10="","",VLOOKUP($A330,temporal!$A$27:$W$387,15,0))</f>
        <v/>
      </c>
      <c r="P330" s="87" t="str">
        <f>IF(A330="","",VLOOKUP($A330,temporal!$A$27:$W$387,16,0))</f>
        <v/>
      </c>
      <c r="Q330" s="87" t="str">
        <f>IF(A330="","",VLOOKUP($A330,temporal!$A$27:$W$387,17,0))</f>
        <v/>
      </c>
      <c r="R330" s="87" t="str">
        <f>IF(A330="","",VLOOKUP($A330,temporal!$A$27:$W$387,18,0))</f>
        <v/>
      </c>
      <c r="S330" s="87" t="str">
        <f>IF(A330="","",VLOOKUP($A330,temporal!$A$27:$W$387,19,0))</f>
        <v/>
      </c>
      <c r="T330" s="87" t="str">
        <f>IF(A330="","",VLOOKUP($A330,temporal!$A$27:$W$387,20,0))</f>
        <v/>
      </c>
      <c r="V330" s="87" t="str">
        <f>VLOOKUP($A330,temporal!$A$27:$W$387,22,0)</f>
        <v/>
      </c>
      <c r="W330" s="87" t="str">
        <f>VLOOKUP($A330,temporal!$A$27:$W$387,23,0)</f>
        <v/>
      </c>
    </row>
    <row r="331" spans="1:23" s="88" customFormat="1" x14ac:dyDescent="0.2">
      <c r="A331" s="91" t="str">
        <f t="shared" si="4"/>
        <v/>
      </c>
      <c r="B331" s="84" t="str">
        <f>VLOOKUP($A331,temporal!$A$27:$W$387,2,0)</f>
        <v/>
      </c>
      <c r="C331" s="84" t="str">
        <f>IF(B331="","",VLOOKUP($A331,temporal!$A$27:$W$387,3,0))</f>
        <v/>
      </c>
      <c r="D331" s="85"/>
      <c r="E331" s="86" t="str">
        <f>IF(B$10="","",VLOOKUP($A331,temporal!$A$27:$W$387,5,0))</f>
        <v/>
      </c>
      <c r="F331" s="86" t="str">
        <f>IF(B$10="","",VLOOKUP($A331,temporal!$A$27:$W$387,6,0))</f>
        <v/>
      </c>
      <c r="G331" s="86" t="str">
        <f>IF(B$11="","",VLOOKUP($A331,temporal!$A$27:$W$387,7,0))</f>
        <v/>
      </c>
      <c r="H331" s="87" t="str">
        <f>IF(A331="","",VLOOKUP($A331,temporal!$A$27:$W$387,8,0))</f>
        <v/>
      </c>
      <c r="I331" s="87" t="str">
        <f>IF(A331="","",VLOOKUP($A331,temporal!$A$27:$W$387,9,0))</f>
        <v/>
      </c>
      <c r="J331" s="87" t="str">
        <f>IF(A331="","",VLOOKUP($A331,temporal!$A$27:$W$387,10,0))</f>
        <v/>
      </c>
      <c r="K331" s="87" t="str">
        <f>IF(A331="","",VLOOKUP($A331,temporal!$A$27:$W$387,11,0))</f>
        <v/>
      </c>
      <c r="L331" s="87" t="str">
        <f>IF(A331="","",VLOOKUP($A331,temporal!$A$27:$W$387,12,0))</f>
        <v/>
      </c>
      <c r="N331" s="89" t="str">
        <f>IF(B$10="","",VLOOKUP($A331,temporal!$A$27:$W$387,14,0))</f>
        <v/>
      </c>
      <c r="O331" s="89" t="str">
        <f>IF(B$10="","",VLOOKUP($A331,temporal!$A$27:$W$387,15,0))</f>
        <v/>
      </c>
      <c r="P331" s="87" t="str">
        <f>IF(A331="","",VLOOKUP($A331,temporal!$A$27:$W$387,16,0))</f>
        <v/>
      </c>
      <c r="Q331" s="87" t="str">
        <f>IF(A331="","",VLOOKUP($A331,temporal!$A$27:$W$387,17,0))</f>
        <v/>
      </c>
      <c r="R331" s="87" t="str">
        <f>IF(A331="","",VLOOKUP($A331,temporal!$A$27:$W$387,18,0))</f>
        <v/>
      </c>
      <c r="S331" s="87" t="str">
        <f>IF(A331="","",VLOOKUP($A331,temporal!$A$27:$W$387,19,0))</f>
        <v/>
      </c>
      <c r="T331" s="87" t="str">
        <f>IF(A331="","",VLOOKUP($A331,temporal!$A$27:$W$387,20,0))</f>
        <v/>
      </c>
      <c r="V331" s="87" t="str">
        <f>VLOOKUP($A331,temporal!$A$27:$W$387,22,0)</f>
        <v/>
      </c>
      <c r="W331" s="87" t="str">
        <f>VLOOKUP($A331,temporal!$A$27:$W$387,23,0)</f>
        <v/>
      </c>
    </row>
    <row r="332" spans="1:23" s="88" customFormat="1" x14ac:dyDescent="0.2">
      <c r="A332" s="91" t="str">
        <f t="shared" si="4"/>
        <v/>
      </c>
      <c r="B332" s="84" t="str">
        <f>VLOOKUP($A332,temporal!$A$27:$W$387,2,0)</f>
        <v/>
      </c>
      <c r="C332" s="84" t="str">
        <f>IF(B332="","",VLOOKUP($A332,temporal!$A$27:$W$387,3,0))</f>
        <v/>
      </c>
      <c r="D332" s="85"/>
      <c r="E332" s="86" t="str">
        <f>IF(B$10="","",VLOOKUP($A332,temporal!$A$27:$W$387,5,0))</f>
        <v/>
      </c>
      <c r="F332" s="86" t="str">
        <f>IF(B$10="","",VLOOKUP($A332,temporal!$A$27:$W$387,6,0))</f>
        <v/>
      </c>
      <c r="G332" s="86" t="str">
        <f>IF(B$11="","",VLOOKUP($A332,temporal!$A$27:$W$387,7,0))</f>
        <v/>
      </c>
      <c r="H332" s="87" t="str">
        <f>IF(A332="","",VLOOKUP($A332,temporal!$A$27:$W$387,8,0))</f>
        <v/>
      </c>
      <c r="I332" s="87" t="str">
        <f>IF(A332="","",VLOOKUP($A332,temporal!$A$27:$W$387,9,0))</f>
        <v/>
      </c>
      <c r="J332" s="87" t="str">
        <f>IF(A332="","",VLOOKUP($A332,temporal!$A$27:$W$387,10,0))</f>
        <v/>
      </c>
      <c r="K332" s="87" t="str">
        <f>IF(A332="","",VLOOKUP($A332,temporal!$A$27:$W$387,11,0))</f>
        <v/>
      </c>
      <c r="L332" s="87" t="str">
        <f>IF(A332="","",VLOOKUP($A332,temporal!$A$27:$W$387,12,0))</f>
        <v/>
      </c>
      <c r="N332" s="89" t="str">
        <f>IF(B$10="","",VLOOKUP($A332,temporal!$A$27:$W$387,14,0))</f>
        <v/>
      </c>
      <c r="O332" s="89" t="str">
        <f>IF(B$10="","",VLOOKUP($A332,temporal!$A$27:$W$387,15,0))</f>
        <v/>
      </c>
      <c r="P332" s="87" t="str">
        <f>IF(A332="","",VLOOKUP($A332,temporal!$A$27:$W$387,16,0))</f>
        <v/>
      </c>
      <c r="Q332" s="87" t="str">
        <f>IF(A332="","",VLOOKUP($A332,temporal!$A$27:$W$387,17,0))</f>
        <v/>
      </c>
      <c r="R332" s="87" t="str">
        <f>IF(A332="","",VLOOKUP($A332,temporal!$A$27:$W$387,18,0))</f>
        <v/>
      </c>
      <c r="S332" s="87" t="str">
        <f>IF(A332="","",VLOOKUP($A332,temporal!$A$27:$W$387,19,0))</f>
        <v/>
      </c>
      <c r="T332" s="87" t="str">
        <f>IF(A332="","",VLOOKUP($A332,temporal!$A$27:$W$387,20,0))</f>
        <v/>
      </c>
      <c r="V332" s="87" t="str">
        <f>VLOOKUP($A332,temporal!$A$27:$W$387,22,0)</f>
        <v/>
      </c>
      <c r="W332" s="87" t="str">
        <f>VLOOKUP($A332,temporal!$A$27:$W$387,23,0)</f>
        <v/>
      </c>
    </row>
    <row r="333" spans="1:23" s="88" customFormat="1" x14ac:dyDescent="0.2">
      <c r="A333" s="91" t="str">
        <f t="shared" si="4"/>
        <v/>
      </c>
      <c r="B333" s="84" t="str">
        <f>VLOOKUP($A333,temporal!$A$27:$W$387,2,0)</f>
        <v/>
      </c>
      <c r="C333" s="84" t="str">
        <f>IF(B333="","",VLOOKUP($A333,temporal!$A$27:$W$387,3,0))</f>
        <v/>
      </c>
      <c r="D333" s="85"/>
      <c r="E333" s="86" t="str">
        <f>IF(B$10="","",VLOOKUP($A333,temporal!$A$27:$W$387,5,0))</f>
        <v/>
      </c>
      <c r="F333" s="86" t="str">
        <f>IF(B$10="","",VLOOKUP($A333,temporal!$A$27:$W$387,6,0))</f>
        <v/>
      </c>
      <c r="G333" s="86" t="str">
        <f>IF(B$11="","",VLOOKUP($A333,temporal!$A$27:$W$387,7,0))</f>
        <v/>
      </c>
      <c r="H333" s="87" t="str">
        <f>IF(A333="","",VLOOKUP($A333,temporal!$A$27:$W$387,8,0))</f>
        <v/>
      </c>
      <c r="I333" s="87" t="str">
        <f>IF(A333="","",VLOOKUP($A333,temporal!$A$27:$W$387,9,0))</f>
        <v/>
      </c>
      <c r="J333" s="87" t="str">
        <f>IF(A333="","",VLOOKUP($A333,temporal!$A$27:$W$387,10,0))</f>
        <v/>
      </c>
      <c r="K333" s="87" t="str">
        <f>IF(A333="","",VLOOKUP($A333,temporal!$A$27:$W$387,11,0))</f>
        <v/>
      </c>
      <c r="L333" s="87" t="str">
        <f>IF(A333="","",VLOOKUP($A333,temporal!$A$27:$W$387,12,0))</f>
        <v/>
      </c>
      <c r="N333" s="89" t="str">
        <f>IF(B$10="","",VLOOKUP($A333,temporal!$A$27:$W$387,14,0))</f>
        <v/>
      </c>
      <c r="O333" s="89" t="str">
        <f>IF(B$10="","",VLOOKUP($A333,temporal!$A$27:$W$387,15,0))</f>
        <v/>
      </c>
      <c r="P333" s="87" t="str">
        <f>IF(A333="","",VLOOKUP($A333,temporal!$A$27:$W$387,16,0))</f>
        <v/>
      </c>
      <c r="Q333" s="87" t="str">
        <f>IF(A333="","",VLOOKUP($A333,temporal!$A$27:$W$387,17,0))</f>
        <v/>
      </c>
      <c r="R333" s="87" t="str">
        <f>IF(A333="","",VLOOKUP($A333,temporal!$A$27:$W$387,18,0))</f>
        <v/>
      </c>
      <c r="S333" s="87" t="str">
        <f>IF(A333="","",VLOOKUP($A333,temporal!$A$27:$W$387,19,0))</f>
        <v/>
      </c>
      <c r="T333" s="87" t="str">
        <f>IF(A333="","",VLOOKUP($A333,temporal!$A$27:$W$387,20,0))</f>
        <v/>
      </c>
      <c r="V333" s="87" t="str">
        <f>VLOOKUP($A333,temporal!$A$27:$W$387,22,0)</f>
        <v/>
      </c>
      <c r="W333" s="87" t="str">
        <f>VLOOKUP($A333,temporal!$A$27:$W$387,23,0)</f>
        <v/>
      </c>
    </row>
    <row r="334" spans="1:23" s="88" customFormat="1" x14ac:dyDescent="0.2">
      <c r="A334" s="91" t="str">
        <f t="shared" si="4"/>
        <v/>
      </c>
      <c r="B334" s="84" t="str">
        <f>VLOOKUP($A334,temporal!$A$27:$W$387,2,0)</f>
        <v/>
      </c>
      <c r="C334" s="84" t="str">
        <f>IF(B334="","",VLOOKUP($A334,temporal!$A$27:$W$387,3,0))</f>
        <v/>
      </c>
      <c r="D334" s="85"/>
      <c r="E334" s="86" t="str">
        <f>IF(B$10="","",VLOOKUP($A334,temporal!$A$27:$W$387,5,0))</f>
        <v/>
      </c>
      <c r="F334" s="86" t="str">
        <f>IF(B$10="","",VLOOKUP($A334,temporal!$A$27:$W$387,6,0))</f>
        <v/>
      </c>
      <c r="G334" s="86" t="str">
        <f>IF(B$11="","",VLOOKUP($A334,temporal!$A$27:$W$387,7,0))</f>
        <v/>
      </c>
      <c r="H334" s="87" t="str">
        <f>IF(A334="","",VLOOKUP($A334,temporal!$A$27:$W$387,8,0))</f>
        <v/>
      </c>
      <c r="I334" s="87" t="str">
        <f>IF(A334="","",VLOOKUP($A334,temporal!$A$27:$W$387,9,0))</f>
        <v/>
      </c>
      <c r="J334" s="87" t="str">
        <f>IF(A334="","",VLOOKUP($A334,temporal!$A$27:$W$387,10,0))</f>
        <v/>
      </c>
      <c r="K334" s="87" t="str">
        <f>IF(A334="","",VLOOKUP($A334,temporal!$A$27:$W$387,11,0))</f>
        <v/>
      </c>
      <c r="L334" s="87" t="str">
        <f>IF(A334="","",VLOOKUP($A334,temporal!$A$27:$W$387,12,0))</f>
        <v/>
      </c>
      <c r="N334" s="89" t="str">
        <f>IF(B$10="","",VLOOKUP($A334,temporal!$A$27:$W$387,14,0))</f>
        <v/>
      </c>
      <c r="O334" s="89" t="str">
        <f>IF(B$10="","",VLOOKUP($A334,temporal!$A$27:$W$387,15,0))</f>
        <v/>
      </c>
      <c r="P334" s="87" t="str">
        <f>IF(A334="","",VLOOKUP($A334,temporal!$A$27:$W$387,16,0))</f>
        <v/>
      </c>
      <c r="Q334" s="87" t="str">
        <f>IF(A334="","",VLOOKUP($A334,temporal!$A$27:$W$387,17,0))</f>
        <v/>
      </c>
      <c r="R334" s="87" t="str">
        <f>IF(A334="","",VLOOKUP($A334,temporal!$A$27:$W$387,18,0))</f>
        <v/>
      </c>
      <c r="S334" s="87" t="str">
        <f>IF(A334="","",VLOOKUP($A334,temporal!$A$27:$W$387,19,0))</f>
        <v/>
      </c>
      <c r="T334" s="87" t="str">
        <f>IF(A334="","",VLOOKUP($A334,temporal!$A$27:$W$387,20,0))</f>
        <v/>
      </c>
      <c r="V334" s="87" t="str">
        <f>VLOOKUP($A334,temporal!$A$27:$W$387,22,0)</f>
        <v/>
      </c>
      <c r="W334" s="87" t="str">
        <f>VLOOKUP($A334,temporal!$A$27:$W$387,23,0)</f>
        <v/>
      </c>
    </row>
    <row r="335" spans="1:23" s="88" customFormat="1" x14ac:dyDescent="0.2">
      <c r="A335" s="91" t="str">
        <f t="shared" si="4"/>
        <v/>
      </c>
      <c r="B335" s="84" t="str">
        <f>VLOOKUP($A335,temporal!$A$27:$W$387,2,0)</f>
        <v/>
      </c>
      <c r="C335" s="84" t="str">
        <f>IF(B335="","",VLOOKUP($A335,temporal!$A$27:$W$387,3,0))</f>
        <v/>
      </c>
      <c r="D335" s="85"/>
      <c r="E335" s="86" t="str">
        <f>IF(B$10="","",VLOOKUP($A335,temporal!$A$27:$W$387,5,0))</f>
        <v/>
      </c>
      <c r="F335" s="86" t="str">
        <f>IF(B$10="","",VLOOKUP($A335,temporal!$A$27:$W$387,6,0))</f>
        <v/>
      </c>
      <c r="G335" s="86" t="str">
        <f>IF(B$11="","",VLOOKUP($A335,temporal!$A$27:$W$387,7,0))</f>
        <v/>
      </c>
      <c r="H335" s="87" t="str">
        <f>IF(A335="","",VLOOKUP($A335,temporal!$A$27:$W$387,8,0))</f>
        <v/>
      </c>
      <c r="I335" s="87" t="str">
        <f>IF(A335="","",VLOOKUP($A335,temporal!$A$27:$W$387,9,0))</f>
        <v/>
      </c>
      <c r="J335" s="87" t="str">
        <f>IF(A335="","",VLOOKUP($A335,temporal!$A$27:$W$387,10,0))</f>
        <v/>
      </c>
      <c r="K335" s="87" t="str">
        <f>IF(A335="","",VLOOKUP($A335,temporal!$A$27:$W$387,11,0))</f>
        <v/>
      </c>
      <c r="L335" s="87" t="str">
        <f>IF(A335="","",VLOOKUP($A335,temporal!$A$27:$W$387,12,0))</f>
        <v/>
      </c>
      <c r="N335" s="89" t="str">
        <f>IF(B$10="","",VLOOKUP($A335,temporal!$A$27:$W$387,14,0))</f>
        <v/>
      </c>
      <c r="O335" s="89" t="str">
        <f>IF(B$10="","",VLOOKUP($A335,temporal!$A$27:$W$387,15,0))</f>
        <v/>
      </c>
      <c r="P335" s="87" t="str">
        <f>IF(A335="","",VLOOKUP($A335,temporal!$A$27:$W$387,16,0))</f>
        <v/>
      </c>
      <c r="Q335" s="87" t="str">
        <f>IF(A335="","",VLOOKUP($A335,temporal!$A$27:$W$387,17,0))</f>
        <v/>
      </c>
      <c r="R335" s="87" t="str">
        <f>IF(A335="","",VLOOKUP($A335,temporal!$A$27:$W$387,18,0))</f>
        <v/>
      </c>
      <c r="S335" s="87" t="str">
        <f>IF(A335="","",VLOOKUP($A335,temporal!$A$27:$W$387,19,0))</f>
        <v/>
      </c>
      <c r="T335" s="87" t="str">
        <f>IF(A335="","",VLOOKUP($A335,temporal!$A$27:$W$387,20,0))</f>
        <v/>
      </c>
      <c r="V335" s="87" t="str">
        <f>VLOOKUP($A335,temporal!$A$27:$W$387,22,0)</f>
        <v/>
      </c>
      <c r="W335" s="87" t="str">
        <f>VLOOKUP($A335,temporal!$A$27:$W$387,23,0)</f>
        <v/>
      </c>
    </row>
    <row r="336" spans="1:23" s="88" customFormat="1" x14ac:dyDescent="0.2">
      <c r="A336" s="91" t="str">
        <f t="shared" si="4"/>
        <v/>
      </c>
      <c r="B336" s="84" t="str">
        <f>VLOOKUP($A336,temporal!$A$27:$W$387,2,0)</f>
        <v/>
      </c>
      <c r="C336" s="84" t="str">
        <f>IF(B336="","",VLOOKUP($A336,temporal!$A$27:$W$387,3,0))</f>
        <v/>
      </c>
      <c r="D336" s="85"/>
      <c r="E336" s="86" t="str">
        <f>IF(B$10="","",VLOOKUP($A336,temporal!$A$27:$W$387,5,0))</f>
        <v/>
      </c>
      <c r="F336" s="86" t="str">
        <f>IF(B$10="","",VLOOKUP($A336,temporal!$A$27:$W$387,6,0))</f>
        <v/>
      </c>
      <c r="G336" s="86" t="str">
        <f>IF(B$11="","",VLOOKUP($A336,temporal!$A$27:$W$387,7,0))</f>
        <v/>
      </c>
      <c r="H336" s="87" t="str">
        <f>IF(A336="","",VLOOKUP($A336,temporal!$A$27:$W$387,8,0))</f>
        <v/>
      </c>
      <c r="I336" s="87" t="str">
        <f>IF(A336="","",VLOOKUP($A336,temporal!$A$27:$W$387,9,0))</f>
        <v/>
      </c>
      <c r="J336" s="87" t="str">
        <f>IF(A336="","",VLOOKUP($A336,temporal!$A$27:$W$387,10,0))</f>
        <v/>
      </c>
      <c r="K336" s="87" t="str">
        <f>IF(A336="","",VLOOKUP($A336,temporal!$A$27:$W$387,11,0))</f>
        <v/>
      </c>
      <c r="L336" s="87" t="str">
        <f>IF(A336="","",VLOOKUP($A336,temporal!$A$27:$W$387,12,0))</f>
        <v/>
      </c>
      <c r="N336" s="89" t="str">
        <f>IF(B$10="","",VLOOKUP($A336,temporal!$A$27:$W$387,14,0))</f>
        <v/>
      </c>
      <c r="O336" s="89" t="str">
        <f>IF(B$10="","",VLOOKUP($A336,temporal!$A$27:$W$387,15,0))</f>
        <v/>
      </c>
      <c r="P336" s="87" t="str">
        <f>IF(A336="","",VLOOKUP($A336,temporal!$A$27:$W$387,16,0))</f>
        <v/>
      </c>
      <c r="Q336" s="87" t="str">
        <f>IF(A336="","",VLOOKUP($A336,temporal!$A$27:$W$387,17,0))</f>
        <v/>
      </c>
      <c r="R336" s="87" t="str">
        <f>IF(A336="","",VLOOKUP($A336,temporal!$A$27:$W$387,18,0))</f>
        <v/>
      </c>
      <c r="S336" s="87" t="str">
        <f>IF(A336="","",VLOOKUP($A336,temporal!$A$27:$W$387,19,0))</f>
        <v/>
      </c>
      <c r="T336" s="87" t="str">
        <f>IF(A336="","",VLOOKUP($A336,temporal!$A$27:$W$387,20,0))</f>
        <v/>
      </c>
      <c r="V336" s="87" t="str">
        <f>VLOOKUP($A336,temporal!$A$27:$W$387,22,0)</f>
        <v/>
      </c>
      <c r="W336" s="87" t="str">
        <f>VLOOKUP($A336,temporal!$A$27:$W$387,23,0)</f>
        <v/>
      </c>
    </row>
    <row r="337" spans="1:23" s="88" customFormat="1" x14ac:dyDescent="0.2">
      <c r="A337" s="91" t="str">
        <f t="shared" si="4"/>
        <v/>
      </c>
      <c r="B337" s="84" t="str">
        <f>VLOOKUP($A337,temporal!$A$27:$W$387,2,0)</f>
        <v/>
      </c>
      <c r="C337" s="84" t="str">
        <f>IF(B337="","",VLOOKUP($A337,temporal!$A$27:$W$387,3,0))</f>
        <v/>
      </c>
      <c r="D337" s="85"/>
      <c r="E337" s="86" t="str">
        <f>IF(B$10="","",VLOOKUP($A337,temporal!$A$27:$W$387,5,0))</f>
        <v/>
      </c>
      <c r="F337" s="86" t="str">
        <f>IF(B$10="","",VLOOKUP($A337,temporal!$A$27:$W$387,6,0))</f>
        <v/>
      </c>
      <c r="G337" s="86" t="str">
        <f>IF(B$11="","",VLOOKUP($A337,temporal!$A$27:$W$387,7,0))</f>
        <v/>
      </c>
      <c r="H337" s="87" t="str">
        <f>IF(A337="","",VLOOKUP($A337,temporal!$A$27:$W$387,8,0))</f>
        <v/>
      </c>
      <c r="I337" s="87" t="str">
        <f>IF(A337="","",VLOOKUP($A337,temporal!$A$27:$W$387,9,0))</f>
        <v/>
      </c>
      <c r="J337" s="87" t="str">
        <f>IF(A337="","",VLOOKUP($A337,temporal!$A$27:$W$387,10,0))</f>
        <v/>
      </c>
      <c r="K337" s="87" t="str">
        <f>IF(A337="","",VLOOKUP($A337,temporal!$A$27:$W$387,11,0))</f>
        <v/>
      </c>
      <c r="L337" s="87" t="str">
        <f>IF(A337="","",VLOOKUP($A337,temporal!$A$27:$W$387,12,0))</f>
        <v/>
      </c>
      <c r="N337" s="89" t="str">
        <f>IF(B$10="","",VLOOKUP($A337,temporal!$A$27:$W$387,14,0))</f>
        <v/>
      </c>
      <c r="O337" s="89" t="str">
        <f>IF(B$10="","",VLOOKUP($A337,temporal!$A$27:$W$387,15,0))</f>
        <v/>
      </c>
      <c r="P337" s="87" t="str">
        <f>IF(A337="","",VLOOKUP($A337,temporal!$A$27:$W$387,16,0))</f>
        <v/>
      </c>
      <c r="Q337" s="87" t="str">
        <f>IF(A337="","",VLOOKUP($A337,temporal!$A$27:$W$387,17,0))</f>
        <v/>
      </c>
      <c r="R337" s="87" t="str">
        <f>IF(A337="","",VLOOKUP($A337,temporal!$A$27:$W$387,18,0))</f>
        <v/>
      </c>
      <c r="S337" s="87" t="str">
        <f>IF(A337="","",VLOOKUP($A337,temporal!$A$27:$W$387,19,0))</f>
        <v/>
      </c>
      <c r="T337" s="87" t="str">
        <f>IF(A337="","",VLOOKUP($A337,temporal!$A$27:$W$387,20,0))</f>
        <v/>
      </c>
      <c r="V337" s="87" t="str">
        <f>VLOOKUP($A337,temporal!$A$27:$W$387,22,0)</f>
        <v/>
      </c>
      <c r="W337" s="87" t="str">
        <f>VLOOKUP($A337,temporal!$A$27:$W$387,23,0)</f>
        <v/>
      </c>
    </row>
    <row r="338" spans="1:23" s="88" customFormat="1" x14ac:dyDescent="0.2">
      <c r="A338" s="91" t="str">
        <f t="shared" si="4"/>
        <v/>
      </c>
      <c r="B338" s="84" t="str">
        <f>VLOOKUP($A338,temporal!$A$27:$W$387,2,0)</f>
        <v/>
      </c>
      <c r="C338" s="84" t="str">
        <f>IF(B338="","",VLOOKUP($A338,temporal!$A$27:$W$387,3,0))</f>
        <v/>
      </c>
      <c r="D338" s="85"/>
      <c r="E338" s="86" t="str">
        <f>IF(B$10="","",VLOOKUP($A338,temporal!$A$27:$W$387,5,0))</f>
        <v/>
      </c>
      <c r="F338" s="86" t="str">
        <f>IF(B$10="","",VLOOKUP($A338,temporal!$A$27:$W$387,6,0))</f>
        <v/>
      </c>
      <c r="G338" s="86" t="str">
        <f>IF(B$11="","",VLOOKUP($A338,temporal!$A$27:$W$387,7,0))</f>
        <v/>
      </c>
      <c r="H338" s="87" t="str">
        <f>IF(A338="","",VLOOKUP($A338,temporal!$A$27:$W$387,8,0))</f>
        <v/>
      </c>
      <c r="I338" s="87" t="str">
        <f>IF(A338="","",VLOOKUP($A338,temporal!$A$27:$W$387,9,0))</f>
        <v/>
      </c>
      <c r="J338" s="87" t="str">
        <f>IF(A338="","",VLOOKUP($A338,temporal!$A$27:$W$387,10,0))</f>
        <v/>
      </c>
      <c r="K338" s="87" t="str">
        <f>IF(A338="","",VLOOKUP($A338,temporal!$A$27:$W$387,11,0))</f>
        <v/>
      </c>
      <c r="L338" s="87" t="str">
        <f>IF(A338="","",VLOOKUP($A338,temporal!$A$27:$W$387,12,0))</f>
        <v/>
      </c>
      <c r="N338" s="89" t="str">
        <f>IF(B$10="","",VLOOKUP($A338,temporal!$A$27:$W$387,14,0))</f>
        <v/>
      </c>
      <c r="O338" s="89" t="str">
        <f>IF(B$10="","",VLOOKUP($A338,temporal!$A$27:$W$387,15,0))</f>
        <v/>
      </c>
      <c r="P338" s="87" t="str">
        <f>IF(A338="","",VLOOKUP($A338,temporal!$A$27:$W$387,16,0))</f>
        <v/>
      </c>
      <c r="Q338" s="87" t="str">
        <f>IF(A338="","",VLOOKUP($A338,temporal!$A$27:$W$387,17,0))</f>
        <v/>
      </c>
      <c r="R338" s="87" t="str">
        <f>IF(A338="","",VLOOKUP($A338,temporal!$A$27:$W$387,18,0))</f>
        <v/>
      </c>
      <c r="S338" s="87" t="str">
        <f>IF(A338="","",VLOOKUP($A338,temporal!$A$27:$W$387,19,0))</f>
        <v/>
      </c>
      <c r="T338" s="87" t="str">
        <f>IF(A338="","",VLOOKUP($A338,temporal!$A$27:$W$387,20,0))</f>
        <v/>
      </c>
      <c r="V338" s="87" t="str">
        <f>VLOOKUP($A338,temporal!$A$27:$W$387,22,0)</f>
        <v/>
      </c>
      <c r="W338" s="87" t="str">
        <f>VLOOKUP($A338,temporal!$A$27:$W$387,23,0)</f>
        <v/>
      </c>
    </row>
    <row r="339" spans="1:23" s="88" customFormat="1" x14ac:dyDescent="0.2">
      <c r="A339" s="91" t="str">
        <f t="shared" si="4"/>
        <v/>
      </c>
      <c r="B339" s="84" t="str">
        <f>VLOOKUP($A339,temporal!$A$27:$W$387,2,0)</f>
        <v/>
      </c>
      <c r="C339" s="84" t="str">
        <f>IF(B339="","",VLOOKUP($A339,temporal!$A$27:$W$387,3,0))</f>
        <v/>
      </c>
      <c r="D339" s="85"/>
      <c r="E339" s="86" t="str">
        <f>IF(B$10="","",VLOOKUP($A339,temporal!$A$27:$W$387,5,0))</f>
        <v/>
      </c>
      <c r="F339" s="86" t="str">
        <f>IF(B$10="","",VLOOKUP($A339,temporal!$A$27:$W$387,6,0))</f>
        <v/>
      </c>
      <c r="G339" s="86" t="str">
        <f>IF(B$11="","",VLOOKUP($A339,temporal!$A$27:$W$387,7,0))</f>
        <v/>
      </c>
      <c r="H339" s="87" t="str">
        <f>IF(A339="","",VLOOKUP($A339,temporal!$A$27:$W$387,8,0))</f>
        <v/>
      </c>
      <c r="I339" s="87" t="str">
        <f>IF(A339="","",VLOOKUP($A339,temporal!$A$27:$W$387,9,0))</f>
        <v/>
      </c>
      <c r="J339" s="87" t="str">
        <f>IF(A339="","",VLOOKUP($A339,temporal!$A$27:$W$387,10,0))</f>
        <v/>
      </c>
      <c r="K339" s="87" t="str">
        <f>IF(A339="","",VLOOKUP($A339,temporal!$A$27:$W$387,11,0))</f>
        <v/>
      </c>
      <c r="L339" s="87" t="str">
        <f>IF(A339="","",VLOOKUP($A339,temporal!$A$27:$W$387,12,0))</f>
        <v/>
      </c>
      <c r="N339" s="89" t="str">
        <f>IF(B$10="","",VLOOKUP($A339,temporal!$A$27:$W$387,14,0))</f>
        <v/>
      </c>
      <c r="O339" s="89" t="str">
        <f>IF(B$10="","",VLOOKUP($A339,temporal!$A$27:$W$387,15,0))</f>
        <v/>
      </c>
      <c r="P339" s="87" t="str">
        <f>IF(A339="","",VLOOKUP($A339,temporal!$A$27:$W$387,16,0))</f>
        <v/>
      </c>
      <c r="Q339" s="87" t="str">
        <f>IF(A339="","",VLOOKUP($A339,temporal!$A$27:$W$387,17,0))</f>
        <v/>
      </c>
      <c r="R339" s="87" t="str">
        <f>IF(A339="","",VLOOKUP($A339,temporal!$A$27:$W$387,18,0))</f>
        <v/>
      </c>
      <c r="S339" s="87" t="str">
        <f>IF(A339="","",VLOOKUP($A339,temporal!$A$27:$W$387,19,0))</f>
        <v/>
      </c>
      <c r="T339" s="87" t="str">
        <f>IF(A339="","",VLOOKUP($A339,temporal!$A$27:$W$387,20,0))</f>
        <v/>
      </c>
      <c r="V339" s="87" t="str">
        <f>VLOOKUP($A339,temporal!$A$27:$W$387,22,0)</f>
        <v/>
      </c>
      <c r="W339" s="87" t="str">
        <f>VLOOKUP($A339,temporal!$A$27:$W$387,23,0)</f>
        <v/>
      </c>
    </row>
    <row r="340" spans="1:23" s="88" customFormat="1" x14ac:dyDescent="0.2">
      <c r="A340" s="91" t="str">
        <f t="shared" si="4"/>
        <v/>
      </c>
      <c r="B340" s="84" t="str">
        <f>VLOOKUP($A340,temporal!$A$27:$W$387,2,0)</f>
        <v/>
      </c>
      <c r="C340" s="84" t="str">
        <f>IF(B340="","",VLOOKUP($A340,temporal!$A$27:$W$387,3,0))</f>
        <v/>
      </c>
      <c r="D340" s="85"/>
      <c r="E340" s="86" t="str">
        <f>IF(B$10="","",VLOOKUP($A340,temporal!$A$27:$W$387,5,0))</f>
        <v/>
      </c>
      <c r="F340" s="86" t="str">
        <f>IF(B$10="","",VLOOKUP($A340,temporal!$A$27:$W$387,6,0))</f>
        <v/>
      </c>
      <c r="G340" s="86" t="str">
        <f>IF(B$11="","",VLOOKUP($A340,temporal!$A$27:$W$387,7,0))</f>
        <v/>
      </c>
      <c r="H340" s="87" t="str">
        <f>IF(A340="","",VLOOKUP($A340,temporal!$A$27:$W$387,8,0))</f>
        <v/>
      </c>
      <c r="I340" s="87" t="str">
        <f>IF(A340="","",VLOOKUP($A340,temporal!$A$27:$W$387,9,0))</f>
        <v/>
      </c>
      <c r="J340" s="87" t="str">
        <f>IF(A340="","",VLOOKUP($A340,temporal!$A$27:$W$387,10,0))</f>
        <v/>
      </c>
      <c r="K340" s="87" t="str">
        <f>IF(A340="","",VLOOKUP($A340,temporal!$A$27:$W$387,11,0))</f>
        <v/>
      </c>
      <c r="L340" s="87" t="str">
        <f>IF(A340="","",VLOOKUP($A340,temporal!$A$27:$W$387,12,0))</f>
        <v/>
      </c>
      <c r="N340" s="89" t="str">
        <f>IF(B$10="","",VLOOKUP($A340,temporal!$A$27:$W$387,14,0))</f>
        <v/>
      </c>
      <c r="O340" s="89" t="str">
        <f>IF(B$10="","",VLOOKUP($A340,temporal!$A$27:$W$387,15,0))</f>
        <v/>
      </c>
      <c r="P340" s="87" t="str">
        <f>IF(A340="","",VLOOKUP($A340,temporal!$A$27:$W$387,16,0))</f>
        <v/>
      </c>
      <c r="Q340" s="87" t="str">
        <f>IF(A340="","",VLOOKUP($A340,temporal!$A$27:$W$387,17,0))</f>
        <v/>
      </c>
      <c r="R340" s="87" t="str">
        <f>IF(A340="","",VLOOKUP($A340,temporal!$A$27:$W$387,18,0))</f>
        <v/>
      </c>
      <c r="S340" s="87" t="str">
        <f>IF(A340="","",VLOOKUP($A340,temporal!$A$27:$W$387,19,0))</f>
        <v/>
      </c>
      <c r="T340" s="87" t="str">
        <f>IF(A340="","",VLOOKUP($A340,temporal!$A$27:$W$387,20,0))</f>
        <v/>
      </c>
      <c r="V340" s="87" t="str">
        <f>VLOOKUP($A340,temporal!$A$27:$W$387,22,0)</f>
        <v/>
      </c>
      <c r="W340" s="87" t="str">
        <f>VLOOKUP($A340,temporal!$A$27:$W$387,23,0)</f>
        <v/>
      </c>
    </row>
    <row r="341" spans="1:23" s="88" customFormat="1" x14ac:dyDescent="0.2">
      <c r="A341" s="91" t="str">
        <f t="shared" si="4"/>
        <v/>
      </c>
      <c r="B341" s="84" t="str">
        <f>VLOOKUP($A341,temporal!$A$27:$W$387,2,0)</f>
        <v/>
      </c>
      <c r="C341" s="84" t="str">
        <f>IF(B341="","",VLOOKUP($A341,temporal!$A$27:$W$387,3,0))</f>
        <v/>
      </c>
      <c r="D341" s="85"/>
      <c r="E341" s="86" t="str">
        <f>IF(B$10="","",VLOOKUP($A341,temporal!$A$27:$W$387,5,0))</f>
        <v/>
      </c>
      <c r="F341" s="86" t="str">
        <f>IF(B$10="","",VLOOKUP($A341,temporal!$A$27:$W$387,6,0))</f>
        <v/>
      </c>
      <c r="G341" s="86" t="str">
        <f>IF(B$11="","",VLOOKUP($A341,temporal!$A$27:$W$387,7,0))</f>
        <v/>
      </c>
      <c r="H341" s="87" t="str">
        <f>IF(A341="","",VLOOKUP($A341,temporal!$A$27:$W$387,8,0))</f>
        <v/>
      </c>
      <c r="I341" s="87" t="str">
        <f>IF(A341="","",VLOOKUP($A341,temporal!$A$27:$W$387,9,0))</f>
        <v/>
      </c>
      <c r="J341" s="87" t="str">
        <f>IF(A341="","",VLOOKUP($A341,temporal!$A$27:$W$387,10,0))</f>
        <v/>
      </c>
      <c r="K341" s="87" t="str">
        <f>IF(A341="","",VLOOKUP($A341,temporal!$A$27:$W$387,11,0))</f>
        <v/>
      </c>
      <c r="L341" s="87" t="str">
        <f>IF(A341="","",VLOOKUP($A341,temporal!$A$27:$W$387,12,0))</f>
        <v/>
      </c>
      <c r="N341" s="89" t="str">
        <f>IF(B$10="","",VLOOKUP($A341,temporal!$A$27:$W$387,14,0))</f>
        <v/>
      </c>
      <c r="O341" s="89" t="str">
        <f>IF(B$10="","",VLOOKUP($A341,temporal!$A$27:$W$387,15,0))</f>
        <v/>
      </c>
      <c r="P341" s="87" t="str">
        <f>IF(A341="","",VLOOKUP($A341,temporal!$A$27:$W$387,16,0))</f>
        <v/>
      </c>
      <c r="Q341" s="87" t="str">
        <f>IF(A341="","",VLOOKUP($A341,temporal!$A$27:$W$387,17,0))</f>
        <v/>
      </c>
      <c r="R341" s="87" t="str">
        <f>IF(A341="","",VLOOKUP($A341,temporal!$A$27:$W$387,18,0))</f>
        <v/>
      </c>
      <c r="S341" s="87" t="str">
        <f>IF(A341="","",VLOOKUP($A341,temporal!$A$27:$W$387,19,0))</f>
        <v/>
      </c>
      <c r="T341" s="87" t="str">
        <f>IF(A341="","",VLOOKUP($A341,temporal!$A$27:$W$387,20,0))</f>
        <v/>
      </c>
      <c r="V341" s="87" t="str">
        <f>VLOOKUP($A341,temporal!$A$27:$W$387,22,0)</f>
        <v/>
      </c>
      <c r="W341" s="87" t="str">
        <f>VLOOKUP($A341,temporal!$A$27:$W$387,23,0)</f>
        <v/>
      </c>
    </row>
    <row r="342" spans="1:23" s="88" customFormat="1" x14ac:dyDescent="0.2">
      <c r="A342" s="91" t="str">
        <f t="shared" si="4"/>
        <v/>
      </c>
      <c r="B342" s="84" t="str">
        <f>VLOOKUP($A342,temporal!$A$27:$W$387,2,0)</f>
        <v/>
      </c>
      <c r="C342" s="84" t="str">
        <f>IF(B342="","",VLOOKUP($A342,temporal!$A$27:$W$387,3,0))</f>
        <v/>
      </c>
      <c r="D342" s="85"/>
      <c r="E342" s="86" t="str">
        <f>IF(B$10="","",VLOOKUP($A342,temporal!$A$27:$W$387,5,0))</f>
        <v/>
      </c>
      <c r="F342" s="86" t="str">
        <f>IF(B$10="","",VLOOKUP($A342,temporal!$A$27:$W$387,6,0))</f>
        <v/>
      </c>
      <c r="G342" s="86" t="str">
        <f>IF(B$11="","",VLOOKUP($A342,temporal!$A$27:$W$387,7,0))</f>
        <v/>
      </c>
      <c r="H342" s="87" t="str">
        <f>IF(A342="","",VLOOKUP($A342,temporal!$A$27:$W$387,8,0))</f>
        <v/>
      </c>
      <c r="I342" s="87" t="str">
        <f>IF(A342="","",VLOOKUP($A342,temporal!$A$27:$W$387,9,0))</f>
        <v/>
      </c>
      <c r="J342" s="87" t="str">
        <f>IF(A342="","",VLOOKUP($A342,temporal!$A$27:$W$387,10,0))</f>
        <v/>
      </c>
      <c r="K342" s="87" t="str">
        <f>IF(A342="","",VLOOKUP($A342,temporal!$A$27:$W$387,11,0))</f>
        <v/>
      </c>
      <c r="L342" s="87" t="str">
        <f>IF(A342="","",VLOOKUP($A342,temporal!$A$27:$W$387,12,0))</f>
        <v/>
      </c>
      <c r="N342" s="89" t="str">
        <f>IF(B$10="","",VLOOKUP($A342,temporal!$A$27:$W$387,14,0))</f>
        <v/>
      </c>
      <c r="O342" s="89" t="str">
        <f>IF(B$10="","",VLOOKUP($A342,temporal!$A$27:$W$387,15,0))</f>
        <v/>
      </c>
      <c r="P342" s="87" t="str">
        <f>IF(A342="","",VLOOKUP($A342,temporal!$A$27:$W$387,16,0))</f>
        <v/>
      </c>
      <c r="Q342" s="87" t="str">
        <f>IF(A342="","",VLOOKUP($A342,temporal!$A$27:$W$387,17,0))</f>
        <v/>
      </c>
      <c r="R342" s="87" t="str">
        <f>IF(A342="","",VLOOKUP($A342,temporal!$A$27:$W$387,18,0))</f>
        <v/>
      </c>
      <c r="S342" s="87" t="str">
        <f>IF(A342="","",VLOOKUP($A342,temporal!$A$27:$W$387,19,0))</f>
        <v/>
      </c>
      <c r="T342" s="87" t="str">
        <f>IF(A342="","",VLOOKUP($A342,temporal!$A$27:$W$387,20,0))</f>
        <v/>
      </c>
      <c r="V342" s="87" t="str">
        <f>VLOOKUP($A342,temporal!$A$27:$W$387,22,0)</f>
        <v/>
      </c>
      <c r="W342" s="87" t="str">
        <f>VLOOKUP($A342,temporal!$A$27:$W$387,23,0)</f>
        <v/>
      </c>
    </row>
    <row r="343" spans="1:23" s="88" customFormat="1" x14ac:dyDescent="0.2">
      <c r="A343" s="91" t="str">
        <f t="shared" si="4"/>
        <v/>
      </c>
      <c r="B343" s="84" t="str">
        <f>VLOOKUP($A343,temporal!$A$27:$W$387,2,0)</f>
        <v/>
      </c>
      <c r="C343" s="84" t="str">
        <f>IF(B343="","",VLOOKUP($A343,temporal!$A$27:$W$387,3,0))</f>
        <v/>
      </c>
      <c r="D343" s="85"/>
      <c r="E343" s="86" t="str">
        <f>IF(B$10="","",VLOOKUP($A343,temporal!$A$27:$W$387,5,0))</f>
        <v/>
      </c>
      <c r="F343" s="86" t="str">
        <f>IF(B$10="","",VLOOKUP($A343,temporal!$A$27:$W$387,6,0))</f>
        <v/>
      </c>
      <c r="G343" s="86" t="str">
        <f>IF(B$11="","",VLOOKUP($A343,temporal!$A$27:$W$387,7,0))</f>
        <v/>
      </c>
      <c r="H343" s="87" t="str">
        <f>IF(A343="","",VLOOKUP($A343,temporal!$A$27:$W$387,8,0))</f>
        <v/>
      </c>
      <c r="I343" s="87" t="str">
        <f>IF(A343="","",VLOOKUP($A343,temporal!$A$27:$W$387,9,0))</f>
        <v/>
      </c>
      <c r="J343" s="87" t="str">
        <f>IF(A343="","",VLOOKUP($A343,temporal!$A$27:$W$387,10,0))</f>
        <v/>
      </c>
      <c r="K343" s="87" t="str">
        <f>IF(A343="","",VLOOKUP($A343,temporal!$A$27:$W$387,11,0))</f>
        <v/>
      </c>
      <c r="L343" s="87" t="str">
        <f>IF(A343="","",VLOOKUP($A343,temporal!$A$27:$W$387,12,0))</f>
        <v/>
      </c>
      <c r="N343" s="89" t="str">
        <f>IF(B$10="","",VLOOKUP($A343,temporal!$A$27:$W$387,14,0))</f>
        <v/>
      </c>
      <c r="O343" s="89" t="str">
        <f>IF(B$10="","",VLOOKUP($A343,temporal!$A$27:$W$387,15,0))</f>
        <v/>
      </c>
      <c r="P343" s="87" t="str">
        <f>IF(A343="","",VLOOKUP($A343,temporal!$A$27:$W$387,16,0))</f>
        <v/>
      </c>
      <c r="Q343" s="87" t="str">
        <f>IF(A343="","",VLOOKUP($A343,temporal!$A$27:$W$387,17,0))</f>
        <v/>
      </c>
      <c r="R343" s="87" t="str">
        <f>IF(A343="","",VLOOKUP($A343,temporal!$A$27:$W$387,18,0))</f>
        <v/>
      </c>
      <c r="S343" s="87" t="str">
        <f>IF(A343="","",VLOOKUP($A343,temporal!$A$27:$W$387,19,0))</f>
        <v/>
      </c>
      <c r="T343" s="87" t="str">
        <f>IF(A343="","",VLOOKUP($A343,temporal!$A$27:$W$387,20,0))</f>
        <v/>
      </c>
      <c r="V343" s="87" t="str">
        <f>VLOOKUP($A343,temporal!$A$27:$W$387,22,0)</f>
        <v/>
      </c>
      <c r="W343" s="87" t="str">
        <f>VLOOKUP($A343,temporal!$A$27:$W$387,23,0)</f>
        <v/>
      </c>
    </row>
    <row r="344" spans="1:23" s="88" customFormat="1" x14ac:dyDescent="0.2">
      <c r="A344" s="91" t="str">
        <f t="shared" si="4"/>
        <v/>
      </c>
      <c r="B344" s="84" t="str">
        <f>VLOOKUP($A344,temporal!$A$27:$W$387,2,0)</f>
        <v/>
      </c>
      <c r="C344" s="84" t="str">
        <f>IF(B344="","",VLOOKUP($A344,temporal!$A$27:$W$387,3,0))</f>
        <v/>
      </c>
      <c r="D344" s="85"/>
      <c r="E344" s="86" t="str">
        <f>IF(B$10="","",VLOOKUP($A344,temporal!$A$27:$W$387,5,0))</f>
        <v/>
      </c>
      <c r="F344" s="86" t="str">
        <f>IF(B$10="","",VLOOKUP($A344,temporal!$A$27:$W$387,6,0))</f>
        <v/>
      </c>
      <c r="G344" s="86" t="str">
        <f>IF(B$11="","",VLOOKUP($A344,temporal!$A$27:$W$387,7,0))</f>
        <v/>
      </c>
      <c r="H344" s="87" t="str">
        <f>IF(A344="","",VLOOKUP($A344,temporal!$A$27:$W$387,8,0))</f>
        <v/>
      </c>
      <c r="I344" s="87" t="str">
        <f>IF(A344="","",VLOOKUP($A344,temporal!$A$27:$W$387,9,0))</f>
        <v/>
      </c>
      <c r="J344" s="87" t="str">
        <f>IF(A344="","",VLOOKUP($A344,temporal!$A$27:$W$387,10,0))</f>
        <v/>
      </c>
      <c r="K344" s="87" t="str">
        <f>IF(A344="","",VLOOKUP($A344,temporal!$A$27:$W$387,11,0))</f>
        <v/>
      </c>
      <c r="L344" s="87" t="str">
        <f>IF(A344="","",VLOOKUP($A344,temporal!$A$27:$W$387,12,0))</f>
        <v/>
      </c>
      <c r="N344" s="89" t="str">
        <f>IF(B$10="","",VLOOKUP($A344,temporal!$A$27:$W$387,14,0))</f>
        <v/>
      </c>
      <c r="O344" s="89" t="str">
        <f>IF(B$10="","",VLOOKUP($A344,temporal!$A$27:$W$387,15,0))</f>
        <v/>
      </c>
      <c r="P344" s="87" t="str">
        <f>IF(A344="","",VLOOKUP($A344,temporal!$A$27:$W$387,16,0))</f>
        <v/>
      </c>
      <c r="Q344" s="87" t="str">
        <f>IF(A344="","",VLOOKUP($A344,temporal!$A$27:$W$387,17,0))</f>
        <v/>
      </c>
      <c r="R344" s="87" t="str">
        <f>IF(A344="","",VLOOKUP($A344,temporal!$A$27:$W$387,18,0))</f>
        <v/>
      </c>
      <c r="S344" s="87" t="str">
        <f>IF(A344="","",VLOOKUP($A344,temporal!$A$27:$W$387,19,0))</f>
        <v/>
      </c>
      <c r="T344" s="87" t="str">
        <f>IF(A344="","",VLOOKUP($A344,temporal!$A$27:$W$387,20,0))</f>
        <v/>
      </c>
      <c r="V344" s="87" t="str">
        <f>VLOOKUP($A344,temporal!$A$27:$W$387,22,0)</f>
        <v/>
      </c>
      <c r="W344" s="87" t="str">
        <f>VLOOKUP($A344,temporal!$A$27:$W$387,23,0)</f>
        <v/>
      </c>
    </row>
    <row r="345" spans="1:23" s="88" customFormat="1" x14ac:dyDescent="0.2">
      <c r="A345" s="91" t="str">
        <f t="shared" si="4"/>
        <v/>
      </c>
      <c r="B345" s="84" t="str">
        <f>VLOOKUP($A345,temporal!$A$27:$W$387,2,0)</f>
        <v/>
      </c>
      <c r="C345" s="84" t="str">
        <f>IF(B345="","",VLOOKUP($A345,temporal!$A$27:$W$387,3,0))</f>
        <v/>
      </c>
      <c r="D345" s="85"/>
      <c r="E345" s="86" t="str">
        <f>IF(B$10="","",VLOOKUP($A345,temporal!$A$27:$W$387,5,0))</f>
        <v/>
      </c>
      <c r="F345" s="86" t="str">
        <f>IF(B$10="","",VLOOKUP($A345,temporal!$A$27:$W$387,6,0))</f>
        <v/>
      </c>
      <c r="G345" s="86" t="str">
        <f>IF(B$11="","",VLOOKUP($A345,temporal!$A$27:$W$387,7,0))</f>
        <v/>
      </c>
      <c r="H345" s="87" t="str">
        <f>IF(A345="","",VLOOKUP($A345,temporal!$A$27:$W$387,8,0))</f>
        <v/>
      </c>
      <c r="I345" s="87" t="str">
        <f>IF(A345="","",VLOOKUP($A345,temporal!$A$27:$W$387,9,0))</f>
        <v/>
      </c>
      <c r="J345" s="87" t="str">
        <f>IF(A345="","",VLOOKUP($A345,temporal!$A$27:$W$387,10,0))</f>
        <v/>
      </c>
      <c r="K345" s="87" t="str">
        <f>IF(A345="","",VLOOKUP($A345,temporal!$A$27:$W$387,11,0))</f>
        <v/>
      </c>
      <c r="L345" s="87" t="str">
        <f>IF(A345="","",VLOOKUP($A345,temporal!$A$27:$W$387,12,0))</f>
        <v/>
      </c>
      <c r="N345" s="89" t="str">
        <f>IF(B$10="","",VLOOKUP($A345,temporal!$A$27:$W$387,14,0))</f>
        <v/>
      </c>
      <c r="O345" s="89" t="str">
        <f>IF(B$10="","",VLOOKUP($A345,temporal!$A$27:$W$387,15,0))</f>
        <v/>
      </c>
      <c r="P345" s="87" t="str">
        <f>IF(A345="","",VLOOKUP($A345,temporal!$A$27:$W$387,16,0))</f>
        <v/>
      </c>
      <c r="Q345" s="87" t="str">
        <f>IF(A345="","",VLOOKUP($A345,temporal!$A$27:$W$387,17,0))</f>
        <v/>
      </c>
      <c r="R345" s="87" t="str">
        <f>IF(A345="","",VLOOKUP($A345,temporal!$A$27:$W$387,18,0))</f>
        <v/>
      </c>
      <c r="S345" s="87" t="str">
        <f>IF(A345="","",VLOOKUP($A345,temporal!$A$27:$W$387,19,0))</f>
        <v/>
      </c>
      <c r="T345" s="87" t="str">
        <f>IF(A345="","",VLOOKUP($A345,temporal!$A$27:$W$387,20,0))</f>
        <v/>
      </c>
      <c r="V345" s="87" t="str">
        <f>VLOOKUP($A345,temporal!$A$27:$W$387,22,0)</f>
        <v/>
      </c>
      <c r="W345" s="87" t="str">
        <f>VLOOKUP($A345,temporal!$A$27:$W$387,23,0)</f>
        <v/>
      </c>
    </row>
    <row r="346" spans="1:23" s="88" customFormat="1" x14ac:dyDescent="0.2">
      <c r="A346" s="91" t="str">
        <f t="shared" si="4"/>
        <v/>
      </c>
      <c r="B346" s="84" t="str">
        <f>VLOOKUP($A346,temporal!$A$27:$W$387,2,0)</f>
        <v/>
      </c>
      <c r="C346" s="84" t="str">
        <f>IF(B346="","",VLOOKUP($A346,temporal!$A$27:$W$387,3,0))</f>
        <v/>
      </c>
      <c r="D346" s="85"/>
      <c r="E346" s="86" t="str">
        <f>IF(B$10="","",VLOOKUP($A346,temporal!$A$27:$W$387,5,0))</f>
        <v/>
      </c>
      <c r="F346" s="86" t="str">
        <f>IF(B$10="","",VLOOKUP($A346,temporal!$A$27:$W$387,6,0))</f>
        <v/>
      </c>
      <c r="G346" s="86" t="str">
        <f>IF(B$11="","",VLOOKUP($A346,temporal!$A$27:$W$387,7,0))</f>
        <v/>
      </c>
      <c r="H346" s="87" t="str">
        <f>IF(A346="","",VLOOKUP($A346,temporal!$A$27:$W$387,8,0))</f>
        <v/>
      </c>
      <c r="I346" s="87" t="str">
        <f>IF(A346="","",VLOOKUP($A346,temporal!$A$27:$W$387,9,0))</f>
        <v/>
      </c>
      <c r="J346" s="87" t="str">
        <f>IF(A346="","",VLOOKUP($A346,temporal!$A$27:$W$387,10,0))</f>
        <v/>
      </c>
      <c r="K346" s="87" t="str">
        <f>IF(A346="","",VLOOKUP($A346,temporal!$A$27:$W$387,11,0))</f>
        <v/>
      </c>
      <c r="L346" s="87" t="str">
        <f>IF(A346="","",VLOOKUP($A346,temporal!$A$27:$W$387,12,0))</f>
        <v/>
      </c>
      <c r="N346" s="89" t="str">
        <f>IF(B$10="","",VLOOKUP($A346,temporal!$A$27:$W$387,14,0))</f>
        <v/>
      </c>
      <c r="O346" s="89" t="str">
        <f>IF(B$10="","",VLOOKUP($A346,temporal!$A$27:$W$387,15,0))</f>
        <v/>
      </c>
      <c r="P346" s="87" t="str">
        <f>IF(A346="","",VLOOKUP($A346,temporal!$A$27:$W$387,16,0))</f>
        <v/>
      </c>
      <c r="Q346" s="87" t="str">
        <f>IF(A346="","",VLOOKUP($A346,temporal!$A$27:$W$387,17,0))</f>
        <v/>
      </c>
      <c r="R346" s="87" t="str">
        <f>IF(A346="","",VLOOKUP($A346,temporal!$A$27:$W$387,18,0))</f>
        <v/>
      </c>
      <c r="S346" s="87" t="str">
        <f>IF(A346="","",VLOOKUP($A346,temporal!$A$27:$W$387,19,0))</f>
        <v/>
      </c>
      <c r="T346" s="87" t="str">
        <f>IF(A346="","",VLOOKUP($A346,temporal!$A$27:$W$387,20,0))</f>
        <v/>
      </c>
      <c r="V346" s="87" t="str">
        <f>VLOOKUP($A346,temporal!$A$27:$W$387,22,0)</f>
        <v/>
      </c>
      <c r="W346" s="87" t="str">
        <f>VLOOKUP($A346,temporal!$A$27:$W$387,23,0)</f>
        <v/>
      </c>
    </row>
    <row r="347" spans="1:23" s="88" customFormat="1" x14ac:dyDescent="0.2">
      <c r="A347" s="91" t="str">
        <f t="shared" si="4"/>
        <v/>
      </c>
      <c r="B347" s="84" t="str">
        <f>VLOOKUP($A347,temporal!$A$27:$W$387,2,0)</f>
        <v/>
      </c>
      <c r="C347" s="84" t="str">
        <f>IF(B347="","",VLOOKUP($A347,temporal!$A$27:$W$387,3,0))</f>
        <v/>
      </c>
      <c r="D347" s="85"/>
      <c r="E347" s="86" t="str">
        <f>IF(B$10="","",VLOOKUP($A347,temporal!$A$27:$W$387,5,0))</f>
        <v/>
      </c>
      <c r="F347" s="86" t="str">
        <f>IF(B$10="","",VLOOKUP($A347,temporal!$A$27:$W$387,6,0))</f>
        <v/>
      </c>
      <c r="G347" s="86" t="str">
        <f>IF(B$11="","",VLOOKUP($A347,temporal!$A$27:$W$387,7,0))</f>
        <v/>
      </c>
      <c r="H347" s="87" t="str">
        <f>IF(A347="","",VLOOKUP($A347,temporal!$A$27:$W$387,8,0))</f>
        <v/>
      </c>
      <c r="I347" s="87" t="str">
        <f>IF(A347="","",VLOOKUP($A347,temporal!$A$27:$W$387,9,0))</f>
        <v/>
      </c>
      <c r="J347" s="87" t="str">
        <f>IF(A347="","",VLOOKUP($A347,temporal!$A$27:$W$387,10,0))</f>
        <v/>
      </c>
      <c r="K347" s="87" t="str">
        <f>IF(A347="","",VLOOKUP($A347,temporal!$A$27:$W$387,11,0))</f>
        <v/>
      </c>
      <c r="L347" s="87" t="str">
        <f>IF(A347="","",VLOOKUP($A347,temporal!$A$27:$W$387,12,0))</f>
        <v/>
      </c>
      <c r="N347" s="89" t="str">
        <f>IF(B$10="","",VLOOKUP($A347,temporal!$A$27:$W$387,14,0))</f>
        <v/>
      </c>
      <c r="O347" s="89" t="str">
        <f>IF(B$10="","",VLOOKUP($A347,temporal!$A$27:$W$387,15,0))</f>
        <v/>
      </c>
      <c r="P347" s="87" t="str">
        <f>IF(A347="","",VLOOKUP($A347,temporal!$A$27:$W$387,16,0))</f>
        <v/>
      </c>
      <c r="Q347" s="87" t="str">
        <f>IF(A347="","",VLOOKUP($A347,temporal!$A$27:$W$387,17,0))</f>
        <v/>
      </c>
      <c r="R347" s="87" t="str">
        <f>IF(A347="","",VLOOKUP($A347,temporal!$A$27:$W$387,18,0))</f>
        <v/>
      </c>
      <c r="S347" s="87" t="str">
        <f>IF(A347="","",VLOOKUP($A347,temporal!$A$27:$W$387,19,0))</f>
        <v/>
      </c>
      <c r="T347" s="87" t="str">
        <f>IF(A347="","",VLOOKUP($A347,temporal!$A$27:$W$387,20,0))</f>
        <v/>
      </c>
      <c r="V347" s="87" t="str">
        <f>VLOOKUP($A347,temporal!$A$27:$W$387,22,0)</f>
        <v/>
      </c>
      <c r="W347" s="87" t="str">
        <f>VLOOKUP($A347,temporal!$A$27:$W$387,23,0)</f>
        <v/>
      </c>
    </row>
    <row r="348" spans="1:23" s="88" customFormat="1" x14ac:dyDescent="0.2">
      <c r="A348" s="91" t="str">
        <f t="shared" si="4"/>
        <v/>
      </c>
      <c r="B348" s="84" t="str">
        <f>VLOOKUP($A348,temporal!$A$27:$W$387,2,0)</f>
        <v/>
      </c>
      <c r="C348" s="84" t="str">
        <f>IF(B348="","",VLOOKUP($A348,temporal!$A$27:$W$387,3,0))</f>
        <v/>
      </c>
      <c r="D348" s="85"/>
      <c r="E348" s="86" t="str">
        <f>IF(B$10="","",VLOOKUP($A348,temporal!$A$27:$W$387,5,0))</f>
        <v/>
      </c>
      <c r="F348" s="86" t="str">
        <f>IF(B$10="","",VLOOKUP($A348,temporal!$A$27:$W$387,6,0))</f>
        <v/>
      </c>
      <c r="G348" s="86" t="str">
        <f>IF(B$11="","",VLOOKUP($A348,temporal!$A$27:$W$387,7,0))</f>
        <v/>
      </c>
      <c r="H348" s="87" t="str">
        <f>IF(A348="","",VLOOKUP($A348,temporal!$A$27:$W$387,8,0))</f>
        <v/>
      </c>
      <c r="I348" s="87" t="str">
        <f>IF(A348="","",VLOOKUP($A348,temporal!$A$27:$W$387,9,0))</f>
        <v/>
      </c>
      <c r="J348" s="87" t="str">
        <f>IF(A348="","",VLOOKUP($A348,temporal!$A$27:$W$387,10,0))</f>
        <v/>
      </c>
      <c r="K348" s="87" t="str">
        <f>IF(A348="","",VLOOKUP($A348,temporal!$A$27:$W$387,11,0))</f>
        <v/>
      </c>
      <c r="L348" s="87" t="str">
        <f>IF(A348="","",VLOOKUP($A348,temporal!$A$27:$W$387,12,0))</f>
        <v/>
      </c>
      <c r="N348" s="89" t="str">
        <f>IF(B$10="","",VLOOKUP($A348,temporal!$A$27:$W$387,14,0))</f>
        <v/>
      </c>
      <c r="O348" s="89" t="str">
        <f>IF(B$10="","",VLOOKUP($A348,temporal!$A$27:$W$387,15,0))</f>
        <v/>
      </c>
      <c r="P348" s="87" t="str">
        <f>IF(A348="","",VLOOKUP($A348,temporal!$A$27:$W$387,16,0))</f>
        <v/>
      </c>
      <c r="Q348" s="87" t="str">
        <f>IF(A348="","",VLOOKUP($A348,temporal!$A$27:$W$387,17,0))</f>
        <v/>
      </c>
      <c r="R348" s="87" t="str">
        <f>IF(A348="","",VLOOKUP($A348,temporal!$A$27:$W$387,18,0))</f>
        <v/>
      </c>
      <c r="S348" s="87" t="str">
        <f>IF(A348="","",VLOOKUP($A348,temporal!$A$27:$W$387,19,0))</f>
        <v/>
      </c>
      <c r="T348" s="87" t="str">
        <f>IF(A348="","",VLOOKUP($A348,temporal!$A$27:$W$387,20,0))</f>
        <v/>
      </c>
      <c r="V348" s="87" t="str">
        <f>VLOOKUP($A348,temporal!$A$27:$W$387,22,0)</f>
        <v/>
      </c>
      <c r="W348" s="87" t="str">
        <f>VLOOKUP($A348,temporal!$A$27:$W$387,23,0)</f>
        <v/>
      </c>
    </row>
    <row r="349" spans="1:23" s="88" customFormat="1" x14ac:dyDescent="0.2">
      <c r="A349" s="91" t="str">
        <f t="shared" ref="A349:A387" si="5">IF(A348&lt;B$4,EDATE(A348,1),"")</f>
        <v/>
      </c>
      <c r="B349" s="84" t="str">
        <f>VLOOKUP($A349,temporal!$A$27:$W$387,2,0)</f>
        <v/>
      </c>
      <c r="C349" s="84" t="str">
        <f>IF(B349="","",VLOOKUP($A349,temporal!$A$27:$W$387,3,0))</f>
        <v/>
      </c>
      <c r="D349" s="85"/>
      <c r="E349" s="86" t="str">
        <f>IF(B$10="","",VLOOKUP($A349,temporal!$A$27:$W$387,5,0))</f>
        <v/>
      </c>
      <c r="F349" s="86" t="str">
        <f>IF(B$10="","",VLOOKUP($A349,temporal!$A$27:$W$387,6,0))</f>
        <v/>
      </c>
      <c r="G349" s="86" t="str">
        <f>IF(B$11="","",VLOOKUP($A349,temporal!$A$27:$W$387,7,0))</f>
        <v/>
      </c>
      <c r="H349" s="87" t="str">
        <f>IF(A349="","",VLOOKUP($A349,temporal!$A$27:$W$387,8,0))</f>
        <v/>
      </c>
      <c r="I349" s="87" t="str">
        <f>IF(A349="","",VLOOKUP($A349,temporal!$A$27:$W$387,9,0))</f>
        <v/>
      </c>
      <c r="J349" s="87" t="str">
        <f>IF(A349="","",VLOOKUP($A349,temporal!$A$27:$W$387,10,0))</f>
        <v/>
      </c>
      <c r="K349" s="87" t="str">
        <f>IF(A349="","",VLOOKUP($A349,temporal!$A$27:$W$387,11,0))</f>
        <v/>
      </c>
      <c r="L349" s="87" t="str">
        <f>IF(A349="","",VLOOKUP($A349,temporal!$A$27:$W$387,12,0))</f>
        <v/>
      </c>
      <c r="N349" s="89" t="str">
        <f>IF(B$10="","",VLOOKUP($A349,temporal!$A$27:$W$387,14,0))</f>
        <v/>
      </c>
      <c r="O349" s="89" t="str">
        <f>IF(B$10="","",VLOOKUP($A349,temporal!$A$27:$W$387,15,0))</f>
        <v/>
      </c>
      <c r="P349" s="87" t="str">
        <f>IF(A349="","",VLOOKUP($A349,temporal!$A$27:$W$387,16,0))</f>
        <v/>
      </c>
      <c r="Q349" s="87" t="str">
        <f>IF(A349="","",VLOOKUP($A349,temporal!$A$27:$W$387,17,0))</f>
        <v/>
      </c>
      <c r="R349" s="87" t="str">
        <f>IF(A349="","",VLOOKUP($A349,temporal!$A$27:$W$387,18,0))</f>
        <v/>
      </c>
      <c r="S349" s="87" t="str">
        <f>IF(A349="","",VLOOKUP($A349,temporal!$A$27:$W$387,19,0))</f>
        <v/>
      </c>
      <c r="T349" s="87" t="str">
        <f>IF(A349="","",VLOOKUP($A349,temporal!$A$27:$W$387,20,0))</f>
        <v/>
      </c>
      <c r="V349" s="87" t="str">
        <f>VLOOKUP($A349,temporal!$A$27:$W$387,22,0)</f>
        <v/>
      </c>
      <c r="W349" s="87" t="str">
        <f>VLOOKUP($A349,temporal!$A$27:$W$387,23,0)</f>
        <v/>
      </c>
    </row>
    <row r="350" spans="1:23" s="88" customFormat="1" x14ac:dyDescent="0.2">
      <c r="A350" s="91" t="str">
        <f t="shared" si="5"/>
        <v/>
      </c>
      <c r="B350" s="84" t="str">
        <f>VLOOKUP($A350,temporal!$A$27:$W$387,2,0)</f>
        <v/>
      </c>
      <c r="C350" s="84" t="str">
        <f>IF(B350="","",VLOOKUP($A350,temporal!$A$27:$W$387,3,0))</f>
        <v/>
      </c>
      <c r="D350" s="85"/>
      <c r="E350" s="86" t="str">
        <f>IF(B$10="","",VLOOKUP($A350,temporal!$A$27:$W$387,5,0))</f>
        <v/>
      </c>
      <c r="F350" s="86" t="str">
        <f>IF(B$10="","",VLOOKUP($A350,temporal!$A$27:$W$387,6,0))</f>
        <v/>
      </c>
      <c r="G350" s="86" t="str">
        <f>IF(B$11="","",VLOOKUP($A350,temporal!$A$27:$W$387,7,0))</f>
        <v/>
      </c>
      <c r="H350" s="87" t="str">
        <f>IF(A350="","",VLOOKUP($A350,temporal!$A$27:$W$387,8,0))</f>
        <v/>
      </c>
      <c r="I350" s="87" t="str">
        <f>IF(A350="","",VLOOKUP($A350,temporal!$A$27:$W$387,9,0))</f>
        <v/>
      </c>
      <c r="J350" s="87" t="str">
        <f>IF(A350="","",VLOOKUP($A350,temporal!$A$27:$W$387,10,0))</f>
        <v/>
      </c>
      <c r="K350" s="87" t="str">
        <f>IF(A350="","",VLOOKUP($A350,temporal!$A$27:$W$387,11,0))</f>
        <v/>
      </c>
      <c r="L350" s="87" t="str">
        <f>IF(A350="","",VLOOKUP($A350,temporal!$A$27:$W$387,12,0))</f>
        <v/>
      </c>
      <c r="N350" s="89" t="str">
        <f>IF(B$10="","",VLOOKUP($A350,temporal!$A$27:$W$387,14,0))</f>
        <v/>
      </c>
      <c r="O350" s="89" t="str">
        <f>IF(B$10="","",VLOOKUP($A350,temporal!$A$27:$W$387,15,0))</f>
        <v/>
      </c>
      <c r="P350" s="87" t="str">
        <f>IF(A350="","",VLOOKUP($A350,temporal!$A$27:$W$387,16,0))</f>
        <v/>
      </c>
      <c r="Q350" s="87" t="str">
        <f>IF(A350="","",VLOOKUP($A350,temporal!$A$27:$W$387,17,0))</f>
        <v/>
      </c>
      <c r="R350" s="87" t="str">
        <f>IF(A350="","",VLOOKUP($A350,temporal!$A$27:$W$387,18,0))</f>
        <v/>
      </c>
      <c r="S350" s="87" t="str">
        <f>IF(A350="","",VLOOKUP($A350,temporal!$A$27:$W$387,19,0))</f>
        <v/>
      </c>
      <c r="T350" s="87" t="str">
        <f>IF(A350="","",VLOOKUP($A350,temporal!$A$27:$W$387,20,0))</f>
        <v/>
      </c>
      <c r="V350" s="87" t="str">
        <f>VLOOKUP($A350,temporal!$A$27:$W$387,22,0)</f>
        <v/>
      </c>
      <c r="W350" s="87" t="str">
        <f>VLOOKUP($A350,temporal!$A$27:$W$387,23,0)</f>
        <v/>
      </c>
    </row>
    <row r="351" spans="1:23" s="88" customFormat="1" x14ac:dyDescent="0.2">
      <c r="A351" s="91" t="str">
        <f t="shared" si="5"/>
        <v/>
      </c>
      <c r="B351" s="84" t="str">
        <f>VLOOKUP($A351,temporal!$A$27:$W$387,2,0)</f>
        <v/>
      </c>
      <c r="C351" s="84" t="str">
        <f>IF(B351="","",VLOOKUP($A351,temporal!$A$27:$W$387,3,0))</f>
        <v/>
      </c>
      <c r="D351" s="85"/>
      <c r="E351" s="86" t="str">
        <f>IF(B$10="","",VLOOKUP($A351,temporal!$A$27:$W$387,5,0))</f>
        <v/>
      </c>
      <c r="F351" s="86" t="str">
        <f>IF(B$10="","",VLOOKUP($A351,temporal!$A$27:$W$387,6,0))</f>
        <v/>
      </c>
      <c r="G351" s="86" t="str">
        <f>IF(B$11="","",VLOOKUP($A351,temporal!$A$27:$W$387,7,0))</f>
        <v/>
      </c>
      <c r="H351" s="87" t="str">
        <f>IF(A351="","",VLOOKUP($A351,temporal!$A$27:$W$387,8,0))</f>
        <v/>
      </c>
      <c r="I351" s="87" t="str">
        <f>IF(A351="","",VLOOKUP($A351,temporal!$A$27:$W$387,9,0))</f>
        <v/>
      </c>
      <c r="J351" s="87" t="str">
        <f>IF(A351="","",VLOOKUP($A351,temporal!$A$27:$W$387,10,0))</f>
        <v/>
      </c>
      <c r="K351" s="87" t="str">
        <f>IF(A351="","",VLOOKUP($A351,temporal!$A$27:$W$387,11,0))</f>
        <v/>
      </c>
      <c r="L351" s="87" t="str">
        <f>IF(A351="","",VLOOKUP($A351,temporal!$A$27:$W$387,12,0))</f>
        <v/>
      </c>
      <c r="N351" s="89" t="str">
        <f>IF(B$10="","",VLOOKUP($A351,temporal!$A$27:$W$387,14,0))</f>
        <v/>
      </c>
      <c r="O351" s="89" t="str">
        <f>IF(B$10="","",VLOOKUP($A351,temporal!$A$27:$W$387,15,0))</f>
        <v/>
      </c>
      <c r="P351" s="87" t="str">
        <f>IF(A351="","",VLOOKUP($A351,temporal!$A$27:$W$387,16,0))</f>
        <v/>
      </c>
      <c r="Q351" s="87" t="str">
        <f>IF(A351="","",VLOOKUP($A351,temporal!$A$27:$W$387,17,0))</f>
        <v/>
      </c>
      <c r="R351" s="87" t="str">
        <f>IF(A351="","",VLOOKUP($A351,temporal!$A$27:$W$387,18,0))</f>
        <v/>
      </c>
      <c r="S351" s="87" t="str">
        <f>IF(A351="","",VLOOKUP($A351,temporal!$A$27:$W$387,19,0))</f>
        <v/>
      </c>
      <c r="T351" s="87" t="str">
        <f>IF(A351="","",VLOOKUP($A351,temporal!$A$27:$W$387,20,0))</f>
        <v/>
      </c>
      <c r="V351" s="87" t="str">
        <f>VLOOKUP($A351,temporal!$A$27:$W$387,22,0)</f>
        <v/>
      </c>
      <c r="W351" s="87" t="str">
        <f>VLOOKUP($A351,temporal!$A$27:$W$387,23,0)</f>
        <v/>
      </c>
    </row>
    <row r="352" spans="1:23" s="88" customFormat="1" x14ac:dyDescent="0.2">
      <c r="A352" s="91" t="str">
        <f t="shared" si="5"/>
        <v/>
      </c>
      <c r="B352" s="84" t="str">
        <f>VLOOKUP($A352,temporal!$A$27:$W$387,2,0)</f>
        <v/>
      </c>
      <c r="C352" s="84" t="str">
        <f>IF(B352="","",VLOOKUP($A352,temporal!$A$27:$W$387,3,0))</f>
        <v/>
      </c>
      <c r="D352" s="85"/>
      <c r="E352" s="86" t="str">
        <f>IF(B$10="","",VLOOKUP($A352,temporal!$A$27:$W$387,5,0))</f>
        <v/>
      </c>
      <c r="F352" s="86" t="str">
        <f>IF(B$10="","",VLOOKUP($A352,temporal!$A$27:$W$387,6,0))</f>
        <v/>
      </c>
      <c r="G352" s="86" t="str">
        <f>IF(B$11="","",VLOOKUP($A352,temporal!$A$27:$W$387,7,0))</f>
        <v/>
      </c>
      <c r="H352" s="87" t="str">
        <f>IF(A352="","",VLOOKUP($A352,temporal!$A$27:$W$387,8,0))</f>
        <v/>
      </c>
      <c r="I352" s="87" t="str">
        <f>IF(A352="","",VLOOKUP($A352,temporal!$A$27:$W$387,9,0))</f>
        <v/>
      </c>
      <c r="J352" s="87" t="str">
        <f>IF(A352="","",VLOOKUP($A352,temporal!$A$27:$W$387,10,0))</f>
        <v/>
      </c>
      <c r="K352" s="87" t="str">
        <f>IF(A352="","",VLOOKUP($A352,temporal!$A$27:$W$387,11,0))</f>
        <v/>
      </c>
      <c r="L352" s="87" t="str">
        <f>IF(A352="","",VLOOKUP($A352,temporal!$A$27:$W$387,12,0))</f>
        <v/>
      </c>
      <c r="N352" s="89" t="str">
        <f>IF(B$10="","",VLOOKUP($A352,temporal!$A$27:$W$387,14,0))</f>
        <v/>
      </c>
      <c r="O352" s="89" t="str">
        <f>IF(B$10="","",VLOOKUP($A352,temporal!$A$27:$W$387,15,0))</f>
        <v/>
      </c>
      <c r="P352" s="87" t="str">
        <f>IF(A352="","",VLOOKUP($A352,temporal!$A$27:$W$387,16,0))</f>
        <v/>
      </c>
      <c r="Q352" s="87" t="str">
        <f>IF(A352="","",VLOOKUP($A352,temporal!$A$27:$W$387,17,0))</f>
        <v/>
      </c>
      <c r="R352" s="87" t="str">
        <f>IF(A352="","",VLOOKUP($A352,temporal!$A$27:$W$387,18,0))</f>
        <v/>
      </c>
      <c r="S352" s="87" t="str">
        <f>IF(A352="","",VLOOKUP($A352,temporal!$A$27:$W$387,19,0))</f>
        <v/>
      </c>
      <c r="T352" s="87" t="str">
        <f>IF(A352="","",VLOOKUP($A352,temporal!$A$27:$W$387,20,0))</f>
        <v/>
      </c>
      <c r="V352" s="87" t="str">
        <f>VLOOKUP($A352,temporal!$A$27:$W$387,22,0)</f>
        <v/>
      </c>
      <c r="W352" s="87" t="str">
        <f>VLOOKUP($A352,temporal!$A$27:$W$387,23,0)</f>
        <v/>
      </c>
    </row>
    <row r="353" spans="1:23" s="88" customFormat="1" x14ac:dyDescent="0.2">
      <c r="A353" s="91" t="str">
        <f t="shared" si="5"/>
        <v/>
      </c>
      <c r="B353" s="84" t="str">
        <f>VLOOKUP($A353,temporal!$A$27:$W$387,2,0)</f>
        <v/>
      </c>
      <c r="C353" s="84" t="str">
        <f>IF(B353="","",VLOOKUP($A353,temporal!$A$27:$W$387,3,0))</f>
        <v/>
      </c>
      <c r="D353" s="85"/>
      <c r="E353" s="86" t="str">
        <f>IF(B$10="","",VLOOKUP($A353,temporal!$A$27:$W$387,5,0))</f>
        <v/>
      </c>
      <c r="F353" s="86" t="str">
        <f>IF(B$10="","",VLOOKUP($A353,temporal!$A$27:$W$387,6,0))</f>
        <v/>
      </c>
      <c r="G353" s="86" t="str">
        <f>IF(B$11="","",VLOOKUP($A353,temporal!$A$27:$W$387,7,0))</f>
        <v/>
      </c>
      <c r="H353" s="87" t="str">
        <f>IF(A353="","",VLOOKUP($A353,temporal!$A$27:$W$387,8,0))</f>
        <v/>
      </c>
      <c r="I353" s="87" t="str">
        <f>IF(A353="","",VLOOKUP($A353,temporal!$A$27:$W$387,9,0))</f>
        <v/>
      </c>
      <c r="J353" s="87" t="str">
        <f>IF(A353="","",VLOOKUP($A353,temporal!$A$27:$W$387,10,0))</f>
        <v/>
      </c>
      <c r="K353" s="87" t="str">
        <f>IF(A353="","",VLOOKUP($A353,temporal!$A$27:$W$387,11,0))</f>
        <v/>
      </c>
      <c r="L353" s="87" t="str">
        <f>IF(A353="","",VLOOKUP($A353,temporal!$A$27:$W$387,12,0))</f>
        <v/>
      </c>
      <c r="N353" s="89" t="str">
        <f>IF(B$10="","",VLOOKUP($A353,temporal!$A$27:$W$387,14,0))</f>
        <v/>
      </c>
      <c r="O353" s="89" t="str">
        <f>IF(B$10="","",VLOOKUP($A353,temporal!$A$27:$W$387,15,0))</f>
        <v/>
      </c>
      <c r="P353" s="87" t="str">
        <f>IF(A353="","",VLOOKUP($A353,temporal!$A$27:$W$387,16,0))</f>
        <v/>
      </c>
      <c r="Q353" s="87" t="str">
        <f>IF(A353="","",VLOOKUP($A353,temporal!$A$27:$W$387,17,0))</f>
        <v/>
      </c>
      <c r="R353" s="87" t="str">
        <f>IF(A353="","",VLOOKUP($A353,temporal!$A$27:$W$387,18,0))</f>
        <v/>
      </c>
      <c r="S353" s="87" t="str">
        <f>IF(A353="","",VLOOKUP($A353,temporal!$A$27:$W$387,19,0))</f>
        <v/>
      </c>
      <c r="T353" s="87" t="str">
        <f>IF(A353="","",VLOOKUP($A353,temporal!$A$27:$W$387,20,0))</f>
        <v/>
      </c>
      <c r="V353" s="87" t="str">
        <f>VLOOKUP($A353,temporal!$A$27:$W$387,22,0)</f>
        <v/>
      </c>
      <c r="W353" s="87" t="str">
        <f>VLOOKUP($A353,temporal!$A$27:$W$387,23,0)</f>
        <v/>
      </c>
    </row>
    <row r="354" spans="1:23" s="88" customFormat="1" x14ac:dyDescent="0.2">
      <c r="A354" s="91" t="str">
        <f t="shared" si="5"/>
        <v/>
      </c>
      <c r="B354" s="84" t="str">
        <f>VLOOKUP($A354,temporal!$A$27:$W$387,2,0)</f>
        <v/>
      </c>
      <c r="C354" s="84" t="str">
        <f>IF(B354="","",VLOOKUP($A354,temporal!$A$27:$W$387,3,0))</f>
        <v/>
      </c>
      <c r="D354" s="85"/>
      <c r="E354" s="86" t="str">
        <f>IF(B$10="","",VLOOKUP($A354,temporal!$A$27:$W$387,5,0))</f>
        <v/>
      </c>
      <c r="F354" s="86" t="str">
        <f>IF(B$10="","",VLOOKUP($A354,temporal!$A$27:$W$387,6,0))</f>
        <v/>
      </c>
      <c r="G354" s="86" t="str">
        <f>IF(B$11="","",VLOOKUP($A354,temporal!$A$27:$W$387,7,0))</f>
        <v/>
      </c>
      <c r="H354" s="87" t="str">
        <f>IF(A354="","",VLOOKUP($A354,temporal!$A$27:$W$387,8,0))</f>
        <v/>
      </c>
      <c r="I354" s="87" t="str">
        <f>IF(A354="","",VLOOKUP($A354,temporal!$A$27:$W$387,9,0))</f>
        <v/>
      </c>
      <c r="J354" s="87" t="str">
        <f>IF(A354="","",VLOOKUP($A354,temporal!$A$27:$W$387,10,0))</f>
        <v/>
      </c>
      <c r="K354" s="87" t="str">
        <f>IF(A354="","",VLOOKUP($A354,temporal!$A$27:$W$387,11,0))</f>
        <v/>
      </c>
      <c r="L354" s="87" t="str">
        <f>IF(A354="","",VLOOKUP($A354,temporal!$A$27:$W$387,12,0))</f>
        <v/>
      </c>
      <c r="N354" s="89" t="str">
        <f>IF(B$10="","",VLOOKUP($A354,temporal!$A$27:$W$387,14,0))</f>
        <v/>
      </c>
      <c r="O354" s="89" t="str">
        <f>IF(B$10="","",VLOOKUP($A354,temporal!$A$27:$W$387,15,0))</f>
        <v/>
      </c>
      <c r="P354" s="87" t="str">
        <f>IF(A354="","",VLOOKUP($A354,temporal!$A$27:$W$387,16,0))</f>
        <v/>
      </c>
      <c r="Q354" s="87" t="str">
        <f>IF(A354="","",VLOOKUP($A354,temporal!$A$27:$W$387,17,0))</f>
        <v/>
      </c>
      <c r="R354" s="87" t="str">
        <f>IF(A354="","",VLOOKUP($A354,temporal!$A$27:$W$387,18,0))</f>
        <v/>
      </c>
      <c r="S354" s="87" t="str">
        <f>IF(A354="","",VLOOKUP($A354,temporal!$A$27:$W$387,19,0))</f>
        <v/>
      </c>
      <c r="T354" s="87" t="str">
        <f>IF(A354="","",VLOOKUP($A354,temporal!$A$27:$W$387,20,0))</f>
        <v/>
      </c>
      <c r="V354" s="87" t="str">
        <f>VLOOKUP($A354,temporal!$A$27:$W$387,22,0)</f>
        <v/>
      </c>
      <c r="W354" s="87" t="str">
        <f>VLOOKUP($A354,temporal!$A$27:$W$387,23,0)</f>
        <v/>
      </c>
    </row>
    <row r="355" spans="1:23" s="88" customFormat="1" x14ac:dyDescent="0.2">
      <c r="A355" s="91" t="str">
        <f t="shared" si="5"/>
        <v/>
      </c>
      <c r="B355" s="84" t="str">
        <f>VLOOKUP($A355,temporal!$A$27:$W$387,2,0)</f>
        <v/>
      </c>
      <c r="C355" s="84" t="str">
        <f>IF(B355="","",VLOOKUP($A355,temporal!$A$27:$W$387,3,0))</f>
        <v/>
      </c>
      <c r="D355" s="85"/>
      <c r="E355" s="86" t="str">
        <f>IF(B$10="","",VLOOKUP($A355,temporal!$A$27:$W$387,5,0))</f>
        <v/>
      </c>
      <c r="F355" s="86" t="str">
        <f>IF(B$10="","",VLOOKUP($A355,temporal!$A$27:$W$387,6,0))</f>
        <v/>
      </c>
      <c r="G355" s="86" t="str">
        <f>IF(B$11="","",VLOOKUP($A355,temporal!$A$27:$W$387,7,0))</f>
        <v/>
      </c>
      <c r="H355" s="87" t="str">
        <f>IF(A355="","",VLOOKUP($A355,temporal!$A$27:$W$387,8,0))</f>
        <v/>
      </c>
      <c r="I355" s="87" t="str">
        <f>IF(A355="","",VLOOKUP($A355,temporal!$A$27:$W$387,9,0))</f>
        <v/>
      </c>
      <c r="J355" s="87" t="str">
        <f>IF(A355="","",VLOOKUP($A355,temporal!$A$27:$W$387,10,0))</f>
        <v/>
      </c>
      <c r="K355" s="87" t="str">
        <f>IF(A355="","",VLOOKUP($A355,temporal!$A$27:$W$387,11,0))</f>
        <v/>
      </c>
      <c r="L355" s="87" t="str">
        <f>IF(A355="","",VLOOKUP($A355,temporal!$A$27:$W$387,12,0))</f>
        <v/>
      </c>
      <c r="N355" s="89" t="str">
        <f>IF(B$10="","",VLOOKUP($A355,temporal!$A$27:$W$387,14,0))</f>
        <v/>
      </c>
      <c r="O355" s="89" t="str">
        <f>IF(B$10="","",VLOOKUP($A355,temporal!$A$27:$W$387,15,0))</f>
        <v/>
      </c>
      <c r="P355" s="87" t="str">
        <f>IF(A355="","",VLOOKUP($A355,temporal!$A$27:$W$387,16,0))</f>
        <v/>
      </c>
      <c r="Q355" s="87" t="str">
        <f>IF(A355="","",VLOOKUP($A355,temporal!$A$27:$W$387,17,0))</f>
        <v/>
      </c>
      <c r="R355" s="87" t="str">
        <f>IF(A355="","",VLOOKUP($A355,temporal!$A$27:$W$387,18,0))</f>
        <v/>
      </c>
      <c r="S355" s="87" t="str">
        <f>IF(A355="","",VLOOKUP($A355,temporal!$A$27:$W$387,19,0))</f>
        <v/>
      </c>
      <c r="T355" s="87" t="str">
        <f>IF(A355="","",VLOOKUP($A355,temporal!$A$27:$W$387,20,0))</f>
        <v/>
      </c>
      <c r="V355" s="87" t="str">
        <f>VLOOKUP($A355,temporal!$A$27:$W$387,22,0)</f>
        <v/>
      </c>
      <c r="W355" s="87" t="str">
        <f>VLOOKUP($A355,temporal!$A$27:$W$387,23,0)</f>
        <v/>
      </c>
    </row>
    <row r="356" spans="1:23" s="88" customFormat="1" x14ac:dyDescent="0.2">
      <c r="A356" s="91" t="str">
        <f t="shared" si="5"/>
        <v/>
      </c>
      <c r="B356" s="84" t="str">
        <f>VLOOKUP($A356,temporal!$A$27:$W$387,2,0)</f>
        <v/>
      </c>
      <c r="C356" s="84" t="str">
        <f>IF(B356="","",VLOOKUP($A356,temporal!$A$27:$W$387,3,0))</f>
        <v/>
      </c>
      <c r="D356" s="85"/>
      <c r="E356" s="86" t="str">
        <f>IF(B$10="","",VLOOKUP($A356,temporal!$A$27:$W$387,5,0))</f>
        <v/>
      </c>
      <c r="F356" s="86" t="str">
        <f>IF(B$10="","",VLOOKUP($A356,temporal!$A$27:$W$387,6,0))</f>
        <v/>
      </c>
      <c r="G356" s="86" t="str">
        <f>IF(B$11="","",VLOOKUP($A356,temporal!$A$27:$W$387,7,0))</f>
        <v/>
      </c>
      <c r="H356" s="87" t="str">
        <f>IF(A356="","",VLOOKUP($A356,temporal!$A$27:$W$387,8,0))</f>
        <v/>
      </c>
      <c r="I356" s="87" t="str">
        <f>IF(A356="","",VLOOKUP($A356,temporal!$A$27:$W$387,9,0))</f>
        <v/>
      </c>
      <c r="J356" s="87" t="str">
        <f>IF(A356="","",VLOOKUP($A356,temporal!$A$27:$W$387,10,0))</f>
        <v/>
      </c>
      <c r="K356" s="87" t="str">
        <f>IF(A356="","",VLOOKUP($A356,temporal!$A$27:$W$387,11,0))</f>
        <v/>
      </c>
      <c r="L356" s="87" t="str">
        <f>IF(A356="","",VLOOKUP($A356,temporal!$A$27:$W$387,12,0))</f>
        <v/>
      </c>
      <c r="N356" s="89" t="str">
        <f>IF(B$10="","",VLOOKUP($A356,temporal!$A$27:$W$387,14,0))</f>
        <v/>
      </c>
      <c r="O356" s="89" t="str">
        <f>IF(B$10="","",VLOOKUP($A356,temporal!$A$27:$W$387,15,0))</f>
        <v/>
      </c>
      <c r="P356" s="87" t="str">
        <f>IF(A356="","",VLOOKUP($A356,temporal!$A$27:$W$387,16,0))</f>
        <v/>
      </c>
      <c r="Q356" s="87" t="str">
        <f>IF(A356="","",VLOOKUP($A356,temporal!$A$27:$W$387,17,0))</f>
        <v/>
      </c>
      <c r="R356" s="87" t="str">
        <f>IF(A356="","",VLOOKUP($A356,temporal!$A$27:$W$387,18,0))</f>
        <v/>
      </c>
      <c r="S356" s="87" t="str">
        <f>IF(A356="","",VLOOKUP($A356,temporal!$A$27:$W$387,19,0))</f>
        <v/>
      </c>
      <c r="T356" s="87" t="str">
        <f>IF(A356="","",VLOOKUP($A356,temporal!$A$27:$W$387,20,0))</f>
        <v/>
      </c>
      <c r="V356" s="87" t="str">
        <f>VLOOKUP($A356,temporal!$A$27:$W$387,22,0)</f>
        <v/>
      </c>
      <c r="W356" s="87" t="str">
        <f>VLOOKUP($A356,temporal!$A$27:$W$387,23,0)</f>
        <v/>
      </c>
    </row>
    <row r="357" spans="1:23" s="88" customFormat="1" x14ac:dyDescent="0.2">
      <c r="A357" s="91" t="str">
        <f t="shared" si="5"/>
        <v/>
      </c>
      <c r="B357" s="84" t="str">
        <f>VLOOKUP($A357,temporal!$A$27:$W$387,2,0)</f>
        <v/>
      </c>
      <c r="C357" s="84" t="str">
        <f>IF(B357="","",VLOOKUP($A357,temporal!$A$27:$W$387,3,0))</f>
        <v/>
      </c>
      <c r="D357" s="85"/>
      <c r="E357" s="86" t="str">
        <f>IF(B$10="","",VLOOKUP($A357,temporal!$A$27:$W$387,5,0))</f>
        <v/>
      </c>
      <c r="F357" s="86" t="str">
        <f>IF(B$10="","",VLOOKUP($A357,temporal!$A$27:$W$387,6,0))</f>
        <v/>
      </c>
      <c r="G357" s="86" t="str">
        <f>IF(B$11="","",VLOOKUP($A357,temporal!$A$27:$W$387,7,0))</f>
        <v/>
      </c>
      <c r="H357" s="87" t="str">
        <f>IF(A357="","",VLOOKUP($A357,temporal!$A$27:$W$387,8,0))</f>
        <v/>
      </c>
      <c r="I357" s="87" t="str">
        <f>IF(A357="","",VLOOKUP($A357,temporal!$A$27:$W$387,9,0))</f>
        <v/>
      </c>
      <c r="J357" s="87" t="str">
        <f>IF(A357="","",VLOOKUP($A357,temporal!$A$27:$W$387,10,0))</f>
        <v/>
      </c>
      <c r="K357" s="87" t="str">
        <f>IF(A357="","",VLOOKUP($A357,temporal!$A$27:$W$387,11,0))</f>
        <v/>
      </c>
      <c r="L357" s="87" t="str">
        <f>IF(A357="","",VLOOKUP($A357,temporal!$A$27:$W$387,12,0))</f>
        <v/>
      </c>
      <c r="N357" s="89" t="str">
        <f>IF(B$10="","",VLOOKUP($A357,temporal!$A$27:$W$387,14,0))</f>
        <v/>
      </c>
      <c r="O357" s="89" t="str">
        <f>IF(B$10="","",VLOOKUP($A357,temporal!$A$27:$W$387,15,0))</f>
        <v/>
      </c>
      <c r="P357" s="87" t="str">
        <f>IF(A357="","",VLOOKUP($A357,temporal!$A$27:$W$387,16,0))</f>
        <v/>
      </c>
      <c r="Q357" s="87" t="str">
        <f>IF(A357="","",VLOOKUP($A357,temporal!$A$27:$W$387,17,0))</f>
        <v/>
      </c>
      <c r="R357" s="87" t="str">
        <f>IF(A357="","",VLOOKUP($A357,temporal!$A$27:$W$387,18,0))</f>
        <v/>
      </c>
      <c r="S357" s="87" t="str">
        <f>IF(A357="","",VLOOKUP($A357,temporal!$A$27:$W$387,19,0))</f>
        <v/>
      </c>
      <c r="T357" s="87" t="str">
        <f>IF(A357="","",VLOOKUP($A357,temporal!$A$27:$W$387,20,0))</f>
        <v/>
      </c>
      <c r="V357" s="87" t="str">
        <f>VLOOKUP($A357,temporal!$A$27:$W$387,22,0)</f>
        <v/>
      </c>
      <c r="W357" s="87" t="str">
        <f>VLOOKUP($A357,temporal!$A$27:$W$387,23,0)</f>
        <v/>
      </c>
    </row>
    <row r="358" spans="1:23" s="88" customFormat="1" x14ac:dyDescent="0.2">
      <c r="A358" s="91" t="str">
        <f t="shared" si="5"/>
        <v/>
      </c>
      <c r="B358" s="84" t="str">
        <f>VLOOKUP($A358,temporal!$A$27:$W$387,2,0)</f>
        <v/>
      </c>
      <c r="C358" s="84" t="str">
        <f>IF(B358="","",VLOOKUP($A358,temporal!$A$27:$W$387,3,0))</f>
        <v/>
      </c>
      <c r="D358" s="85"/>
      <c r="E358" s="86" t="str">
        <f>IF(B$10="","",VLOOKUP($A358,temporal!$A$27:$W$387,5,0))</f>
        <v/>
      </c>
      <c r="F358" s="86" t="str">
        <f>IF(B$10="","",VLOOKUP($A358,temporal!$A$27:$W$387,6,0))</f>
        <v/>
      </c>
      <c r="G358" s="86" t="str">
        <f>IF(B$11="","",VLOOKUP($A358,temporal!$A$27:$W$387,7,0))</f>
        <v/>
      </c>
      <c r="H358" s="87" t="str">
        <f>IF(A358="","",VLOOKUP($A358,temporal!$A$27:$W$387,8,0))</f>
        <v/>
      </c>
      <c r="I358" s="87" t="str">
        <f>IF(A358="","",VLOOKUP($A358,temporal!$A$27:$W$387,9,0))</f>
        <v/>
      </c>
      <c r="J358" s="87" t="str">
        <f>IF(A358="","",VLOOKUP($A358,temporal!$A$27:$W$387,10,0))</f>
        <v/>
      </c>
      <c r="K358" s="87" t="str">
        <f>IF(A358="","",VLOOKUP($A358,temporal!$A$27:$W$387,11,0))</f>
        <v/>
      </c>
      <c r="L358" s="87" t="str">
        <f>IF(A358="","",VLOOKUP($A358,temporal!$A$27:$W$387,12,0))</f>
        <v/>
      </c>
      <c r="N358" s="89" t="str">
        <f>IF(B$10="","",VLOOKUP($A358,temporal!$A$27:$W$387,14,0))</f>
        <v/>
      </c>
      <c r="O358" s="89" t="str">
        <f>IF(B$10="","",VLOOKUP($A358,temporal!$A$27:$W$387,15,0))</f>
        <v/>
      </c>
      <c r="P358" s="87" t="str">
        <f>IF(A358="","",VLOOKUP($A358,temporal!$A$27:$W$387,16,0))</f>
        <v/>
      </c>
      <c r="Q358" s="87" t="str">
        <f>IF(A358="","",VLOOKUP($A358,temporal!$A$27:$W$387,17,0))</f>
        <v/>
      </c>
      <c r="R358" s="87" t="str">
        <f>IF(A358="","",VLOOKUP($A358,temporal!$A$27:$W$387,18,0))</f>
        <v/>
      </c>
      <c r="S358" s="87" t="str">
        <f>IF(A358="","",VLOOKUP($A358,temporal!$A$27:$W$387,19,0))</f>
        <v/>
      </c>
      <c r="T358" s="87" t="str">
        <f>IF(A358="","",VLOOKUP($A358,temporal!$A$27:$W$387,20,0))</f>
        <v/>
      </c>
      <c r="V358" s="87" t="str">
        <f>VLOOKUP($A358,temporal!$A$27:$W$387,22,0)</f>
        <v/>
      </c>
      <c r="W358" s="87" t="str">
        <f>VLOOKUP($A358,temporal!$A$27:$W$387,23,0)</f>
        <v/>
      </c>
    </row>
    <row r="359" spans="1:23" s="88" customFormat="1" x14ac:dyDescent="0.2">
      <c r="A359" s="91" t="str">
        <f t="shared" si="5"/>
        <v/>
      </c>
      <c r="B359" s="84" t="str">
        <f>VLOOKUP($A359,temporal!$A$27:$W$387,2,0)</f>
        <v/>
      </c>
      <c r="C359" s="84" t="str">
        <f>IF(B359="","",VLOOKUP($A359,temporal!$A$27:$W$387,3,0))</f>
        <v/>
      </c>
      <c r="D359" s="85"/>
      <c r="E359" s="86" t="str">
        <f>IF(B$10="","",VLOOKUP($A359,temporal!$A$27:$W$387,5,0))</f>
        <v/>
      </c>
      <c r="F359" s="86" t="str">
        <f>IF(B$10="","",VLOOKUP($A359,temporal!$A$27:$W$387,6,0))</f>
        <v/>
      </c>
      <c r="G359" s="86" t="str">
        <f>IF(B$11="","",VLOOKUP($A359,temporal!$A$27:$W$387,7,0))</f>
        <v/>
      </c>
      <c r="H359" s="87" t="str">
        <f>IF(A359="","",VLOOKUP($A359,temporal!$A$27:$W$387,8,0))</f>
        <v/>
      </c>
      <c r="I359" s="87" t="str">
        <f>IF(A359="","",VLOOKUP($A359,temporal!$A$27:$W$387,9,0))</f>
        <v/>
      </c>
      <c r="J359" s="87" t="str">
        <f>IF(A359="","",VLOOKUP($A359,temporal!$A$27:$W$387,10,0))</f>
        <v/>
      </c>
      <c r="K359" s="87" t="str">
        <f>IF(A359="","",VLOOKUP($A359,temporal!$A$27:$W$387,11,0))</f>
        <v/>
      </c>
      <c r="L359" s="87" t="str">
        <f>IF(A359="","",VLOOKUP($A359,temporal!$A$27:$W$387,12,0))</f>
        <v/>
      </c>
      <c r="N359" s="89" t="str">
        <f>IF(B$10="","",VLOOKUP($A359,temporal!$A$27:$W$387,14,0))</f>
        <v/>
      </c>
      <c r="O359" s="89" t="str">
        <f>IF(B$10="","",VLOOKUP($A359,temporal!$A$27:$W$387,15,0))</f>
        <v/>
      </c>
      <c r="P359" s="87" t="str">
        <f>IF(A359="","",VLOOKUP($A359,temporal!$A$27:$W$387,16,0))</f>
        <v/>
      </c>
      <c r="Q359" s="87" t="str">
        <f>IF(A359="","",VLOOKUP($A359,temporal!$A$27:$W$387,17,0))</f>
        <v/>
      </c>
      <c r="R359" s="87" t="str">
        <f>IF(A359="","",VLOOKUP($A359,temporal!$A$27:$W$387,18,0))</f>
        <v/>
      </c>
      <c r="S359" s="87" t="str">
        <f>IF(A359="","",VLOOKUP($A359,temporal!$A$27:$W$387,19,0))</f>
        <v/>
      </c>
      <c r="T359" s="87" t="str">
        <f>IF(A359="","",VLOOKUP($A359,temporal!$A$27:$W$387,20,0))</f>
        <v/>
      </c>
      <c r="V359" s="87" t="str">
        <f>VLOOKUP($A359,temporal!$A$27:$W$387,22,0)</f>
        <v/>
      </c>
      <c r="W359" s="87" t="str">
        <f>VLOOKUP($A359,temporal!$A$27:$W$387,23,0)</f>
        <v/>
      </c>
    </row>
    <row r="360" spans="1:23" s="88" customFormat="1" x14ac:dyDescent="0.2">
      <c r="A360" s="91" t="str">
        <f t="shared" si="5"/>
        <v/>
      </c>
      <c r="B360" s="84" t="str">
        <f>VLOOKUP($A360,temporal!$A$27:$W$387,2,0)</f>
        <v/>
      </c>
      <c r="C360" s="84" t="str">
        <f>IF(B360="","",VLOOKUP($A360,temporal!$A$27:$W$387,3,0))</f>
        <v/>
      </c>
      <c r="D360" s="85"/>
      <c r="E360" s="86" t="str">
        <f>IF(B$10="","",VLOOKUP($A360,temporal!$A$27:$W$387,5,0))</f>
        <v/>
      </c>
      <c r="F360" s="86" t="str">
        <f>IF(B$10="","",VLOOKUP($A360,temporal!$A$27:$W$387,6,0))</f>
        <v/>
      </c>
      <c r="G360" s="86" t="str">
        <f>IF(B$11="","",VLOOKUP($A360,temporal!$A$27:$W$387,7,0))</f>
        <v/>
      </c>
      <c r="H360" s="87" t="str">
        <f>IF(A360="","",VLOOKUP($A360,temporal!$A$27:$W$387,8,0))</f>
        <v/>
      </c>
      <c r="I360" s="87" t="str">
        <f>IF(A360="","",VLOOKUP($A360,temporal!$A$27:$W$387,9,0))</f>
        <v/>
      </c>
      <c r="J360" s="87" t="str">
        <f>IF(A360="","",VLOOKUP($A360,temporal!$A$27:$W$387,10,0))</f>
        <v/>
      </c>
      <c r="K360" s="87" t="str">
        <f>IF(A360="","",VLOOKUP($A360,temporal!$A$27:$W$387,11,0))</f>
        <v/>
      </c>
      <c r="L360" s="87" t="str">
        <f>IF(A360="","",VLOOKUP($A360,temporal!$A$27:$W$387,12,0))</f>
        <v/>
      </c>
      <c r="N360" s="89" t="str">
        <f>IF(B$10="","",VLOOKUP($A360,temporal!$A$27:$W$387,14,0))</f>
        <v/>
      </c>
      <c r="O360" s="89" t="str">
        <f>IF(B$10="","",VLOOKUP($A360,temporal!$A$27:$W$387,15,0))</f>
        <v/>
      </c>
      <c r="P360" s="87" t="str">
        <f>IF(A360="","",VLOOKUP($A360,temporal!$A$27:$W$387,16,0))</f>
        <v/>
      </c>
      <c r="Q360" s="87" t="str">
        <f>IF(A360="","",VLOOKUP($A360,temporal!$A$27:$W$387,17,0))</f>
        <v/>
      </c>
      <c r="R360" s="87" t="str">
        <f>IF(A360="","",VLOOKUP($A360,temporal!$A$27:$W$387,18,0))</f>
        <v/>
      </c>
      <c r="S360" s="87" t="str">
        <f>IF(A360="","",VLOOKUP($A360,temporal!$A$27:$W$387,19,0))</f>
        <v/>
      </c>
      <c r="T360" s="87" t="str">
        <f>IF(A360="","",VLOOKUP($A360,temporal!$A$27:$W$387,20,0))</f>
        <v/>
      </c>
      <c r="V360" s="87" t="str">
        <f>VLOOKUP($A360,temporal!$A$27:$W$387,22,0)</f>
        <v/>
      </c>
      <c r="W360" s="87" t="str">
        <f>VLOOKUP($A360,temporal!$A$27:$W$387,23,0)</f>
        <v/>
      </c>
    </row>
    <row r="361" spans="1:23" s="88" customFormat="1" x14ac:dyDescent="0.2">
      <c r="A361" s="91" t="str">
        <f t="shared" si="5"/>
        <v/>
      </c>
      <c r="B361" s="84" t="str">
        <f>VLOOKUP($A361,temporal!$A$27:$W$387,2,0)</f>
        <v/>
      </c>
      <c r="C361" s="84" t="str">
        <f>IF(B361="","",VLOOKUP($A361,temporal!$A$27:$W$387,3,0))</f>
        <v/>
      </c>
      <c r="D361" s="85"/>
      <c r="E361" s="86" t="str">
        <f>IF(B$10="","",VLOOKUP($A361,temporal!$A$27:$W$387,5,0))</f>
        <v/>
      </c>
      <c r="F361" s="86" t="str">
        <f>IF(B$10="","",VLOOKUP($A361,temporal!$A$27:$W$387,6,0))</f>
        <v/>
      </c>
      <c r="G361" s="86" t="str">
        <f>IF(B$11="","",VLOOKUP($A361,temporal!$A$27:$W$387,7,0))</f>
        <v/>
      </c>
      <c r="H361" s="87" t="str">
        <f>IF(A361="","",VLOOKUP($A361,temporal!$A$27:$W$387,8,0))</f>
        <v/>
      </c>
      <c r="I361" s="87" t="str">
        <f>IF(A361="","",VLOOKUP($A361,temporal!$A$27:$W$387,9,0))</f>
        <v/>
      </c>
      <c r="J361" s="87" t="str">
        <f>IF(A361="","",VLOOKUP($A361,temporal!$A$27:$W$387,10,0))</f>
        <v/>
      </c>
      <c r="K361" s="87" t="str">
        <f>IF(A361="","",VLOOKUP($A361,temporal!$A$27:$W$387,11,0))</f>
        <v/>
      </c>
      <c r="L361" s="87" t="str">
        <f>IF(A361="","",VLOOKUP($A361,temporal!$A$27:$W$387,12,0))</f>
        <v/>
      </c>
      <c r="N361" s="89" t="str">
        <f>IF(B$10="","",VLOOKUP($A361,temporal!$A$27:$W$387,14,0))</f>
        <v/>
      </c>
      <c r="O361" s="89" t="str">
        <f>IF(B$10="","",VLOOKUP($A361,temporal!$A$27:$W$387,15,0))</f>
        <v/>
      </c>
      <c r="P361" s="87" t="str">
        <f>IF(A361="","",VLOOKUP($A361,temporal!$A$27:$W$387,16,0))</f>
        <v/>
      </c>
      <c r="Q361" s="87" t="str">
        <f>IF(A361="","",VLOOKUP($A361,temporal!$A$27:$W$387,17,0))</f>
        <v/>
      </c>
      <c r="R361" s="87" t="str">
        <f>IF(A361="","",VLOOKUP($A361,temporal!$A$27:$W$387,18,0))</f>
        <v/>
      </c>
      <c r="S361" s="87" t="str">
        <f>IF(A361="","",VLOOKUP($A361,temporal!$A$27:$W$387,19,0))</f>
        <v/>
      </c>
      <c r="T361" s="87" t="str">
        <f>IF(A361="","",VLOOKUP($A361,temporal!$A$27:$W$387,20,0))</f>
        <v/>
      </c>
      <c r="V361" s="87" t="str">
        <f>VLOOKUP($A361,temporal!$A$27:$W$387,22,0)</f>
        <v/>
      </c>
      <c r="W361" s="87" t="str">
        <f>VLOOKUP($A361,temporal!$A$27:$W$387,23,0)</f>
        <v/>
      </c>
    </row>
    <row r="362" spans="1:23" s="88" customFormat="1" x14ac:dyDescent="0.2">
      <c r="A362" s="91" t="str">
        <f t="shared" si="5"/>
        <v/>
      </c>
      <c r="B362" s="84" t="str">
        <f>VLOOKUP($A362,temporal!$A$27:$W$387,2,0)</f>
        <v/>
      </c>
      <c r="C362" s="84" t="str">
        <f>IF(B362="","",VLOOKUP($A362,temporal!$A$27:$W$387,3,0))</f>
        <v/>
      </c>
      <c r="D362" s="85"/>
      <c r="E362" s="86" t="str">
        <f>IF(B$10="","",VLOOKUP($A362,temporal!$A$27:$W$387,5,0))</f>
        <v/>
      </c>
      <c r="F362" s="86" t="str">
        <f>IF(B$10="","",VLOOKUP($A362,temporal!$A$27:$W$387,6,0))</f>
        <v/>
      </c>
      <c r="G362" s="86" t="str">
        <f>IF(B$11="","",VLOOKUP($A362,temporal!$A$27:$W$387,7,0))</f>
        <v/>
      </c>
      <c r="H362" s="87" t="str">
        <f>IF(A362="","",VLOOKUP($A362,temporal!$A$27:$W$387,8,0))</f>
        <v/>
      </c>
      <c r="I362" s="87" t="str">
        <f>IF(A362="","",VLOOKUP($A362,temporal!$A$27:$W$387,9,0))</f>
        <v/>
      </c>
      <c r="J362" s="87" t="str">
        <f>IF(A362="","",VLOOKUP($A362,temporal!$A$27:$W$387,10,0))</f>
        <v/>
      </c>
      <c r="K362" s="87" t="str">
        <f>IF(A362="","",VLOOKUP($A362,temporal!$A$27:$W$387,11,0))</f>
        <v/>
      </c>
      <c r="L362" s="87" t="str">
        <f>IF(A362="","",VLOOKUP($A362,temporal!$A$27:$W$387,12,0))</f>
        <v/>
      </c>
      <c r="N362" s="89" t="str">
        <f>IF(B$10="","",VLOOKUP($A362,temporal!$A$27:$W$387,14,0))</f>
        <v/>
      </c>
      <c r="O362" s="89" t="str">
        <f>IF(B$10="","",VLOOKUP($A362,temporal!$A$27:$W$387,15,0))</f>
        <v/>
      </c>
      <c r="P362" s="87" t="str">
        <f>IF(A362="","",VLOOKUP($A362,temporal!$A$27:$W$387,16,0))</f>
        <v/>
      </c>
      <c r="Q362" s="87" t="str">
        <f>IF(A362="","",VLOOKUP($A362,temporal!$A$27:$W$387,17,0))</f>
        <v/>
      </c>
      <c r="R362" s="87" t="str">
        <f>IF(A362="","",VLOOKUP($A362,temporal!$A$27:$W$387,18,0))</f>
        <v/>
      </c>
      <c r="S362" s="87" t="str">
        <f>IF(A362="","",VLOOKUP($A362,temporal!$A$27:$W$387,19,0))</f>
        <v/>
      </c>
      <c r="T362" s="87" t="str">
        <f>IF(A362="","",VLOOKUP($A362,temporal!$A$27:$W$387,20,0))</f>
        <v/>
      </c>
      <c r="V362" s="87" t="str">
        <f>VLOOKUP($A362,temporal!$A$27:$W$387,22,0)</f>
        <v/>
      </c>
      <c r="W362" s="87" t="str">
        <f>VLOOKUP($A362,temporal!$A$27:$W$387,23,0)</f>
        <v/>
      </c>
    </row>
    <row r="363" spans="1:23" s="88" customFormat="1" x14ac:dyDescent="0.2">
      <c r="A363" s="91" t="str">
        <f t="shared" si="5"/>
        <v/>
      </c>
      <c r="B363" s="84" t="str">
        <f>VLOOKUP($A363,temporal!$A$27:$W$387,2,0)</f>
        <v/>
      </c>
      <c r="C363" s="84" t="str">
        <f>IF(B363="","",VLOOKUP($A363,temporal!$A$27:$W$387,3,0))</f>
        <v/>
      </c>
      <c r="D363" s="85"/>
      <c r="E363" s="86" t="str">
        <f>IF(B$10="","",VLOOKUP($A363,temporal!$A$27:$W$387,5,0))</f>
        <v/>
      </c>
      <c r="F363" s="86" t="str">
        <f>IF(B$10="","",VLOOKUP($A363,temporal!$A$27:$W$387,6,0))</f>
        <v/>
      </c>
      <c r="G363" s="86" t="str">
        <f>IF(B$11="","",VLOOKUP($A363,temporal!$A$27:$W$387,7,0))</f>
        <v/>
      </c>
      <c r="H363" s="87" t="str">
        <f>IF(A363="","",VLOOKUP($A363,temporal!$A$27:$W$387,8,0))</f>
        <v/>
      </c>
      <c r="I363" s="87" t="str">
        <f>IF(A363="","",VLOOKUP($A363,temporal!$A$27:$W$387,9,0))</f>
        <v/>
      </c>
      <c r="J363" s="87" t="str">
        <f>IF(A363="","",VLOOKUP($A363,temporal!$A$27:$W$387,10,0))</f>
        <v/>
      </c>
      <c r="K363" s="87" t="str">
        <f>IF(A363="","",VLOOKUP($A363,temporal!$A$27:$W$387,11,0))</f>
        <v/>
      </c>
      <c r="L363" s="87" t="str">
        <f>IF(A363="","",VLOOKUP($A363,temporal!$A$27:$W$387,12,0))</f>
        <v/>
      </c>
      <c r="N363" s="89" t="str">
        <f>IF(B$10="","",VLOOKUP($A363,temporal!$A$27:$W$387,14,0))</f>
        <v/>
      </c>
      <c r="O363" s="89" t="str">
        <f>IF(B$10="","",VLOOKUP($A363,temporal!$A$27:$W$387,15,0))</f>
        <v/>
      </c>
      <c r="P363" s="87" t="str">
        <f>IF(A363="","",VLOOKUP($A363,temporal!$A$27:$W$387,16,0))</f>
        <v/>
      </c>
      <c r="Q363" s="87" t="str">
        <f>IF(A363="","",VLOOKUP($A363,temporal!$A$27:$W$387,17,0))</f>
        <v/>
      </c>
      <c r="R363" s="87" t="str">
        <f>IF(A363="","",VLOOKUP($A363,temporal!$A$27:$W$387,18,0))</f>
        <v/>
      </c>
      <c r="S363" s="87" t="str">
        <f>IF(A363="","",VLOOKUP($A363,temporal!$A$27:$W$387,19,0))</f>
        <v/>
      </c>
      <c r="T363" s="87" t="str">
        <f>IF(A363="","",VLOOKUP($A363,temporal!$A$27:$W$387,20,0))</f>
        <v/>
      </c>
      <c r="V363" s="87" t="str">
        <f>VLOOKUP($A363,temporal!$A$27:$W$387,22,0)</f>
        <v/>
      </c>
      <c r="W363" s="87" t="str">
        <f>VLOOKUP($A363,temporal!$A$27:$W$387,23,0)</f>
        <v/>
      </c>
    </row>
    <row r="364" spans="1:23" s="88" customFormat="1" x14ac:dyDescent="0.2">
      <c r="A364" s="91" t="str">
        <f t="shared" si="5"/>
        <v/>
      </c>
      <c r="B364" s="84" t="str">
        <f>VLOOKUP($A364,temporal!$A$27:$W$387,2,0)</f>
        <v/>
      </c>
      <c r="C364" s="84" t="str">
        <f>IF(B364="","",VLOOKUP($A364,temporal!$A$27:$W$387,3,0))</f>
        <v/>
      </c>
      <c r="D364" s="85"/>
      <c r="E364" s="86" t="str">
        <f>IF(B$10="","",VLOOKUP($A364,temporal!$A$27:$W$387,5,0))</f>
        <v/>
      </c>
      <c r="F364" s="86" t="str">
        <f>IF(B$10="","",VLOOKUP($A364,temporal!$A$27:$W$387,6,0))</f>
        <v/>
      </c>
      <c r="G364" s="86" t="str">
        <f>IF(B$11="","",VLOOKUP($A364,temporal!$A$27:$W$387,7,0))</f>
        <v/>
      </c>
      <c r="H364" s="87" t="str">
        <f>IF(A364="","",VLOOKUP($A364,temporal!$A$27:$W$387,8,0))</f>
        <v/>
      </c>
      <c r="I364" s="87" t="str">
        <f>IF(A364="","",VLOOKUP($A364,temporal!$A$27:$W$387,9,0))</f>
        <v/>
      </c>
      <c r="J364" s="87" t="str">
        <f>IF(A364="","",VLOOKUP($A364,temporal!$A$27:$W$387,10,0))</f>
        <v/>
      </c>
      <c r="K364" s="87" t="str">
        <f>IF(A364="","",VLOOKUP($A364,temporal!$A$27:$W$387,11,0))</f>
        <v/>
      </c>
      <c r="L364" s="87" t="str">
        <f>IF(A364="","",VLOOKUP($A364,temporal!$A$27:$W$387,12,0))</f>
        <v/>
      </c>
      <c r="N364" s="89" t="str">
        <f>IF(B$10="","",VLOOKUP($A364,temporal!$A$27:$W$387,14,0))</f>
        <v/>
      </c>
      <c r="O364" s="89" t="str">
        <f>IF(B$10="","",VLOOKUP($A364,temporal!$A$27:$W$387,15,0))</f>
        <v/>
      </c>
      <c r="P364" s="87" t="str">
        <f>IF(A364="","",VLOOKUP($A364,temporal!$A$27:$W$387,16,0))</f>
        <v/>
      </c>
      <c r="Q364" s="87" t="str">
        <f>IF(A364="","",VLOOKUP($A364,temporal!$A$27:$W$387,17,0))</f>
        <v/>
      </c>
      <c r="R364" s="87" t="str">
        <f>IF(A364="","",VLOOKUP($A364,temporal!$A$27:$W$387,18,0))</f>
        <v/>
      </c>
      <c r="S364" s="87" t="str">
        <f>IF(A364="","",VLOOKUP($A364,temporal!$A$27:$W$387,19,0))</f>
        <v/>
      </c>
      <c r="T364" s="87" t="str">
        <f>IF(A364="","",VLOOKUP($A364,temporal!$A$27:$W$387,20,0))</f>
        <v/>
      </c>
      <c r="V364" s="87" t="str">
        <f>VLOOKUP($A364,temporal!$A$27:$W$387,22,0)</f>
        <v/>
      </c>
      <c r="W364" s="87" t="str">
        <f>VLOOKUP($A364,temporal!$A$27:$W$387,23,0)</f>
        <v/>
      </c>
    </row>
    <row r="365" spans="1:23" s="88" customFormat="1" x14ac:dyDescent="0.2">
      <c r="A365" s="91" t="str">
        <f t="shared" si="5"/>
        <v/>
      </c>
      <c r="B365" s="84" t="str">
        <f>VLOOKUP($A365,temporal!$A$27:$W$387,2,0)</f>
        <v/>
      </c>
      <c r="C365" s="84" t="str">
        <f>IF(B365="","",VLOOKUP($A365,temporal!$A$27:$W$387,3,0))</f>
        <v/>
      </c>
      <c r="D365" s="85"/>
      <c r="E365" s="86" t="str">
        <f>IF(B$10="","",VLOOKUP($A365,temporal!$A$27:$W$387,5,0))</f>
        <v/>
      </c>
      <c r="F365" s="86" t="str">
        <f>IF(B$10="","",VLOOKUP($A365,temporal!$A$27:$W$387,6,0))</f>
        <v/>
      </c>
      <c r="G365" s="86" t="str">
        <f>IF(B$11="","",VLOOKUP($A365,temporal!$A$27:$W$387,7,0))</f>
        <v/>
      </c>
      <c r="H365" s="87" t="str">
        <f>IF(A365="","",VLOOKUP($A365,temporal!$A$27:$W$387,8,0))</f>
        <v/>
      </c>
      <c r="I365" s="87" t="str">
        <f>IF(A365="","",VLOOKUP($A365,temporal!$A$27:$W$387,9,0))</f>
        <v/>
      </c>
      <c r="J365" s="87" t="str">
        <f>IF(A365="","",VLOOKUP($A365,temporal!$A$27:$W$387,10,0))</f>
        <v/>
      </c>
      <c r="K365" s="87" t="str">
        <f>IF(A365="","",VLOOKUP($A365,temporal!$A$27:$W$387,11,0))</f>
        <v/>
      </c>
      <c r="L365" s="87" t="str">
        <f>IF(A365="","",VLOOKUP($A365,temporal!$A$27:$W$387,12,0))</f>
        <v/>
      </c>
      <c r="N365" s="89" t="str">
        <f>IF(B$10="","",VLOOKUP($A365,temporal!$A$27:$W$387,14,0))</f>
        <v/>
      </c>
      <c r="O365" s="89" t="str">
        <f>IF(B$10="","",VLOOKUP($A365,temporal!$A$27:$W$387,15,0))</f>
        <v/>
      </c>
      <c r="P365" s="87" t="str">
        <f>IF(A365="","",VLOOKUP($A365,temporal!$A$27:$W$387,16,0))</f>
        <v/>
      </c>
      <c r="Q365" s="87" t="str">
        <f>IF(A365="","",VLOOKUP($A365,temporal!$A$27:$W$387,17,0))</f>
        <v/>
      </c>
      <c r="R365" s="87" t="str">
        <f>IF(A365="","",VLOOKUP($A365,temporal!$A$27:$W$387,18,0))</f>
        <v/>
      </c>
      <c r="S365" s="87" t="str">
        <f>IF(A365="","",VLOOKUP($A365,temporal!$A$27:$W$387,19,0))</f>
        <v/>
      </c>
      <c r="T365" s="87" t="str">
        <f>IF(A365="","",VLOOKUP($A365,temporal!$A$27:$W$387,20,0))</f>
        <v/>
      </c>
      <c r="V365" s="87" t="str">
        <f>VLOOKUP($A365,temporal!$A$27:$W$387,22,0)</f>
        <v/>
      </c>
      <c r="W365" s="87" t="str">
        <f>VLOOKUP($A365,temporal!$A$27:$W$387,23,0)</f>
        <v/>
      </c>
    </row>
    <row r="366" spans="1:23" s="88" customFormat="1" x14ac:dyDescent="0.2">
      <c r="A366" s="91" t="str">
        <f t="shared" si="5"/>
        <v/>
      </c>
      <c r="B366" s="84" t="str">
        <f>VLOOKUP($A366,temporal!$A$27:$W$387,2,0)</f>
        <v/>
      </c>
      <c r="C366" s="84" t="str">
        <f>IF(B366="","",VLOOKUP($A366,temporal!$A$27:$W$387,3,0))</f>
        <v/>
      </c>
      <c r="D366" s="85"/>
      <c r="E366" s="86" t="str">
        <f>IF(B$10="","",VLOOKUP($A366,temporal!$A$27:$W$387,5,0))</f>
        <v/>
      </c>
      <c r="F366" s="86" t="str">
        <f>IF(B$10="","",VLOOKUP($A366,temporal!$A$27:$W$387,6,0))</f>
        <v/>
      </c>
      <c r="G366" s="86" t="str">
        <f>IF(B$11="","",VLOOKUP($A366,temporal!$A$27:$W$387,7,0))</f>
        <v/>
      </c>
      <c r="H366" s="87" t="str">
        <f>IF(A366="","",VLOOKUP($A366,temporal!$A$27:$W$387,8,0))</f>
        <v/>
      </c>
      <c r="I366" s="87" t="str">
        <f>IF(A366="","",VLOOKUP($A366,temporal!$A$27:$W$387,9,0))</f>
        <v/>
      </c>
      <c r="J366" s="87" t="str">
        <f>IF(A366="","",VLOOKUP($A366,temporal!$A$27:$W$387,10,0))</f>
        <v/>
      </c>
      <c r="K366" s="87" t="str">
        <f>IF(A366="","",VLOOKUP($A366,temporal!$A$27:$W$387,11,0))</f>
        <v/>
      </c>
      <c r="L366" s="87" t="str">
        <f>IF(A366="","",VLOOKUP($A366,temporal!$A$27:$W$387,12,0))</f>
        <v/>
      </c>
      <c r="N366" s="89" t="str">
        <f>IF(B$10="","",VLOOKUP($A366,temporal!$A$27:$W$387,14,0))</f>
        <v/>
      </c>
      <c r="O366" s="89" t="str">
        <f>IF(B$10="","",VLOOKUP($A366,temporal!$A$27:$W$387,15,0))</f>
        <v/>
      </c>
      <c r="P366" s="87" t="str">
        <f>IF(A366="","",VLOOKUP($A366,temporal!$A$27:$W$387,16,0))</f>
        <v/>
      </c>
      <c r="Q366" s="87" t="str">
        <f>IF(A366="","",VLOOKUP($A366,temporal!$A$27:$W$387,17,0))</f>
        <v/>
      </c>
      <c r="R366" s="87" t="str">
        <f>IF(A366="","",VLOOKUP($A366,temporal!$A$27:$W$387,18,0))</f>
        <v/>
      </c>
      <c r="S366" s="87" t="str">
        <f>IF(A366="","",VLOOKUP($A366,temporal!$A$27:$W$387,19,0))</f>
        <v/>
      </c>
      <c r="T366" s="87" t="str">
        <f>IF(A366="","",VLOOKUP($A366,temporal!$A$27:$W$387,20,0))</f>
        <v/>
      </c>
      <c r="V366" s="87" t="str">
        <f>VLOOKUP($A366,temporal!$A$27:$W$387,22,0)</f>
        <v/>
      </c>
      <c r="W366" s="87" t="str">
        <f>VLOOKUP($A366,temporal!$A$27:$W$387,23,0)</f>
        <v/>
      </c>
    </row>
    <row r="367" spans="1:23" s="88" customFormat="1" x14ac:dyDescent="0.2">
      <c r="A367" s="91" t="str">
        <f t="shared" si="5"/>
        <v/>
      </c>
      <c r="B367" s="84" t="str">
        <f>VLOOKUP($A367,temporal!$A$27:$W$387,2,0)</f>
        <v/>
      </c>
      <c r="C367" s="84" t="str">
        <f>IF(B367="","",VLOOKUP($A367,temporal!$A$27:$W$387,3,0))</f>
        <v/>
      </c>
      <c r="D367" s="85"/>
      <c r="E367" s="86" t="str">
        <f>IF(B$10="","",VLOOKUP($A367,temporal!$A$27:$W$387,5,0))</f>
        <v/>
      </c>
      <c r="F367" s="86" t="str">
        <f>IF(B$10="","",VLOOKUP($A367,temporal!$A$27:$W$387,6,0))</f>
        <v/>
      </c>
      <c r="G367" s="86" t="str">
        <f>IF(B$11="","",VLOOKUP($A367,temporal!$A$27:$W$387,7,0))</f>
        <v/>
      </c>
      <c r="H367" s="87" t="str">
        <f>IF(A367="","",VLOOKUP($A367,temporal!$A$27:$W$387,8,0))</f>
        <v/>
      </c>
      <c r="I367" s="87" t="str">
        <f>IF(A367="","",VLOOKUP($A367,temporal!$A$27:$W$387,9,0))</f>
        <v/>
      </c>
      <c r="J367" s="87" t="str">
        <f>IF(A367="","",VLOOKUP($A367,temporal!$A$27:$W$387,10,0))</f>
        <v/>
      </c>
      <c r="K367" s="87" t="str">
        <f>IF(A367="","",VLOOKUP($A367,temporal!$A$27:$W$387,11,0))</f>
        <v/>
      </c>
      <c r="L367" s="87" t="str">
        <f>IF(A367="","",VLOOKUP($A367,temporal!$A$27:$W$387,12,0))</f>
        <v/>
      </c>
      <c r="N367" s="89" t="str">
        <f>IF(B$10="","",VLOOKUP($A367,temporal!$A$27:$W$387,14,0))</f>
        <v/>
      </c>
      <c r="O367" s="89" t="str">
        <f>IF(B$10="","",VLOOKUP($A367,temporal!$A$27:$W$387,15,0))</f>
        <v/>
      </c>
      <c r="P367" s="87" t="str">
        <f>IF(A367="","",VLOOKUP($A367,temporal!$A$27:$W$387,16,0))</f>
        <v/>
      </c>
      <c r="Q367" s="87" t="str">
        <f>IF(A367="","",VLOOKUP($A367,temporal!$A$27:$W$387,17,0))</f>
        <v/>
      </c>
      <c r="R367" s="87" t="str">
        <f>IF(A367="","",VLOOKUP($A367,temporal!$A$27:$W$387,18,0))</f>
        <v/>
      </c>
      <c r="S367" s="87" t="str">
        <f>IF(A367="","",VLOOKUP($A367,temporal!$A$27:$W$387,19,0))</f>
        <v/>
      </c>
      <c r="T367" s="87" t="str">
        <f>IF(A367="","",VLOOKUP($A367,temporal!$A$27:$W$387,20,0))</f>
        <v/>
      </c>
      <c r="V367" s="87" t="str">
        <f>VLOOKUP($A367,temporal!$A$27:$W$387,22,0)</f>
        <v/>
      </c>
      <c r="W367" s="87" t="str">
        <f>VLOOKUP($A367,temporal!$A$27:$W$387,23,0)</f>
        <v/>
      </c>
    </row>
    <row r="368" spans="1:23" s="88" customFormat="1" x14ac:dyDescent="0.2">
      <c r="A368" s="91" t="str">
        <f t="shared" si="5"/>
        <v/>
      </c>
      <c r="B368" s="84" t="str">
        <f>VLOOKUP($A368,temporal!$A$27:$W$387,2,0)</f>
        <v/>
      </c>
      <c r="C368" s="84" t="str">
        <f>IF(B368="","",VLOOKUP($A368,temporal!$A$27:$W$387,3,0))</f>
        <v/>
      </c>
      <c r="D368" s="85"/>
      <c r="E368" s="86" t="str">
        <f>IF(B$10="","",VLOOKUP($A368,temporal!$A$27:$W$387,5,0))</f>
        <v/>
      </c>
      <c r="F368" s="86" t="str">
        <f>IF(B$10="","",VLOOKUP($A368,temporal!$A$27:$W$387,6,0))</f>
        <v/>
      </c>
      <c r="G368" s="86" t="str">
        <f>IF(B$11="","",VLOOKUP($A368,temporal!$A$27:$W$387,7,0))</f>
        <v/>
      </c>
      <c r="H368" s="87" t="str">
        <f>IF(A368="","",VLOOKUP($A368,temporal!$A$27:$W$387,8,0))</f>
        <v/>
      </c>
      <c r="I368" s="87" t="str">
        <f>IF(A368="","",VLOOKUP($A368,temporal!$A$27:$W$387,9,0))</f>
        <v/>
      </c>
      <c r="J368" s="87" t="str">
        <f>IF(A368="","",VLOOKUP($A368,temporal!$A$27:$W$387,10,0))</f>
        <v/>
      </c>
      <c r="K368" s="87" t="str">
        <f>IF(A368="","",VLOOKUP($A368,temporal!$A$27:$W$387,11,0))</f>
        <v/>
      </c>
      <c r="L368" s="87" t="str">
        <f>IF(A368="","",VLOOKUP($A368,temporal!$A$27:$W$387,12,0))</f>
        <v/>
      </c>
      <c r="N368" s="89" t="str">
        <f>IF(B$10="","",VLOOKUP($A368,temporal!$A$27:$W$387,14,0))</f>
        <v/>
      </c>
      <c r="O368" s="89" t="str">
        <f>IF(B$10="","",VLOOKUP($A368,temporal!$A$27:$W$387,15,0))</f>
        <v/>
      </c>
      <c r="P368" s="87" t="str">
        <f>IF(A368="","",VLOOKUP($A368,temporal!$A$27:$W$387,16,0))</f>
        <v/>
      </c>
      <c r="Q368" s="87" t="str">
        <f>IF(A368="","",VLOOKUP($A368,temporal!$A$27:$W$387,17,0))</f>
        <v/>
      </c>
      <c r="R368" s="87" t="str">
        <f>IF(A368="","",VLOOKUP($A368,temporal!$A$27:$W$387,18,0))</f>
        <v/>
      </c>
      <c r="S368" s="87" t="str">
        <f>IF(A368="","",VLOOKUP($A368,temporal!$A$27:$W$387,19,0))</f>
        <v/>
      </c>
      <c r="T368" s="87" t="str">
        <f>IF(A368="","",VLOOKUP($A368,temporal!$A$27:$W$387,20,0))</f>
        <v/>
      </c>
      <c r="V368" s="87" t="str">
        <f>VLOOKUP($A368,temporal!$A$27:$W$387,22,0)</f>
        <v/>
      </c>
      <c r="W368" s="87" t="str">
        <f>VLOOKUP($A368,temporal!$A$27:$W$387,23,0)</f>
        <v/>
      </c>
    </row>
    <row r="369" spans="1:23" s="88" customFormat="1" x14ac:dyDescent="0.2">
      <c r="A369" s="91" t="str">
        <f t="shared" si="5"/>
        <v/>
      </c>
      <c r="B369" s="84" t="str">
        <f>VLOOKUP($A369,temporal!$A$27:$W$387,2,0)</f>
        <v/>
      </c>
      <c r="C369" s="84" t="str">
        <f>IF(B369="","",VLOOKUP($A369,temporal!$A$27:$W$387,3,0))</f>
        <v/>
      </c>
      <c r="D369" s="85"/>
      <c r="E369" s="86" t="str">
        <f>IF(B$10="","",VLOOKUP($A369,temporal!$A$27:$W$387,5,0))</f>
        <v/>
      </c>
      <c r="F369" s="86" t="str">
        <f>IF(B$10="","",VLOOKUP($A369,temporal!$A$27:$W$387,6,0))</f>
        <v/>
      </c>
      <c r="G369" s="86" t="str">
        <f>IF(B$11="","",VLOOKUP($A369,temporal!$A$27:$W$387,7,0))</f>
        <v/>
      </c>
      <c r="H369" s="87" t="str">
        <f>IF(A369="","",VLOOKUP($A369,temporal!$A$27:$W$387,8,0))</f>
        <v/>
      </c>
      <c r="I369" s="87" t="str">
        <f>IF(A369="","",VLOOKUP($A369,temporal!$A$27:$W$387,9,0))</f>
        <v/>
      </c>
      <c r="J369" s="87" t="str">
        <f>IF(A369="","",VLOOKUP($A369,temporal!$A$27:$W$387,10,0))</f>
        <v/>
      </c>
      <c r="K369" s="87" t="str">
        <f>IF(A369="","",VLOOKUP($A369,temporal!$A$27:$W$387,11,0))</f>
        <v/>
      </c>
      <c r="L369" s="87" t="str">
        <f>IF(A369="","",VLOOKUP($A369,temporal!$A$27:$W$387,12,0))</f>
        <v/>
      </c>
      <c r="N369" s="89" t="str">
        <f>IF(B$10="","",VLOOKUP($A369,temporal!$A$27:$W$387,14,0))</f>
        <v/>
      </c>
      <c r="O369" s="89" t="str">
        <f>IF(B$10="","",VLOOKUP($A369,temporal!$A$27:$W$387,15,0))</f>
        <v/>
      </c>
      <c r="P369" s="87" t="str">
        <f>IF(A369="","",VLOOKUP($A369,temporal!$A$27:$W$387,16,0))</f>
        <v/>
      </c>
      <c r="Q369" s="87" t="str">
        <f>IF(A369="","",VLOOKUP($A369,temporal!$A$27:$W$387,17,0))</f>
        <v/>
      </c>
      <c r="R369" s="87" t="str">
        <f>IF(A369="","",VLOOKUP($A369,temporal!$A$27:$W$387,18,0))</f>
        <v/>
      </c>
      <c r="S369" s="87" t="str">
        <f>IF(A369="","",VLOOKUP($A369,temporal!$A$27:$W$387,19,0))</f>
        <v/>
      </c>
      <c r="T369" s="87" t="str">
        <f>IF(A369="","",VLOOKUP($A369,temporal!$A$27:$W$387,20,0))</f>
        <v/>
      </c>
      <c r="V369" s="87" t="str">
        <f>VLOOKUP($A369,temporal!$A$27:$W$387,22,0)</f>
        <v/>
      </c>
      <c r="W369" s="87" t="str">
        <f>VLOOKUP($A369,temporal!$A$27:$W$387,23,0)</f>
        <v/>
      </c>
    </row>
    <row r="370" spans="1:23" s="88" customFormat="1" x14ac:dyDescent="0.2">
      <c r="A370" s="91" t="str">
        <f t="shared" si="5"/>
        <v/>
      </c>
      <c r="B370" s="84" t="str">
        <f>VLOOKUP($A370,temporal!$A$27:$W$387,2,0)</f>
        <v/>
      </c>
      <c r="C370" s="84" t="str">
        <f>IF(B370="","",VLOOKUP($A370,temporal!$A$27:$W$387,3,0))</f>
        <v/>
      </c>
      <c r="D370" s="85"/>
      <c r="E370" s="86" t="str">
        <f>IF(B$10="","",VLOOKUP($A370,temporal!$A$27:$W$387,5,0))</f>
        <v/>
      </c>
      <c r="F370" s="86" t="str">
        <f>IF(B$10="","",VLOOKUP($A370,temporal!$A$27:$W$387,6,0))</f>
        <v/>
      </c>
      <c r="G370" s="86" t="str">
        <f>IF(B$11="","",VLOOKUP($A370,temporal!$A$27:$W$387,7,0))</f>
        <v/>
      </c>
      <c r="H370" s="87" t="str">
        <f>IF(A370="","",VLOOKUP($A370,temporal!$A$27:$W$387,8,0))</f>
        <v/>
      </c>
      <c r="I370" s="87" t="str">
        <f>IF(A370="","",VLOOKUP($A370,temporal!$A$27:$W$387,9,0))</f>
        <v/>
      </c>
      <c r="J370" s="87" t="str">
        <f>IF(A370="","",VLOOKUP($A370,temporal!$A$27:$W$387,10,0))</f>
        <v/>
      </c>
      <c r="K370" s="87" t="str">
        <f>IF(A370="","",VLOOKUP($A370,temporal!$A$27:$W$387,11,0))</f>
        <v/>
      </c>
      <c r="L370" s="87" t="str">
        <f>IF(A370="","",VLOOKUP($A370,temporal!$A$27:$W$387,12,0))</f>
        <v/>
      </c>
      <c r="N370" s="89" t="str">
        <f>IF(B$10="","",VLOOKUP($A370,temporal!$A$27:$W$387,14,0))</f>
        <v/>
      </c>
      <c r="O370" s="89" t="str">
        <f>IF(B$10="","",VLOOKUP($A370,temporal!$A$27:$W$387,15,0))</f>
        <v/>
      </c>
      <c r="P370" s="87" t="str">
        <f>IF(A370="","",VLOOKUP($A370,temporal!$A$27:$W$387,16,0))</f>
        <v/>
      </c>
      <c r="Q370" s="87" t="str">
        <f>IF(A370="","",VLOOKUP($A370,temporal!$A$27:$W$387,17,0))</f>
        <v/>
      </c>
      <c r="R370" s="87" t="str">
        <f>IF(A370="","",VLOOKUP($A370,temporal!$A$27:$W$387,18,0))</f>
        <v/>
      </c>
      <c r="S370" s="87" t="str">
        <f>IF(A370="","",VLOOKUP($A370,temporal!$A$27:$W$387,19,0))</f>
        <v/>
      </c>
      <c r="T370" s="87" t="str">
        <f>IF(A370="","",VLOOKUP($A370,temporal!$A$27:$W$387,20,0))</f>
        <v/>
      </c>
      <c r="V370" s="87" t="str">
        <f>VLOOKUP($A370,temporal!$A$27:$W$387,22,0)</f>
        <v/>
      </c>
      <c r="W370" s="87" t="str">
        <f>VLOOKUP($A370,temporal!$A$27:$W$387,23,0)</f>
        <v/>
      </c>
    </row>
    <row r="371" spans="1:23" s="88" customFormat="1" x14ac:dyDescent="0.2">
      <c r="A371" s="91" t="str">
        <f t="shared" si="5"/>
        <v/>
      </c>
      <c r="B371" s="84" t="str">
        <f>VLOOKUP($A371,temporal!$A$27:$W$387,2,0)</f>
        <v/>
      </c>
      <c r="C371" s="84" t="str">
        <f>IF(B371="","",VLOOKUP($A371,temporal!$A$27:$W$387,3,0))</f>
        <v/>
      </c>
      <c r="D371" s="85"/>
      <c r="E371" s="86" t="str">
        <f>IF(B$10="","",VLOOKUP($A371,temporal!$A$27:$W$387,5,0))</f>
        <v/>
      </c>
      <c r="F371" s="86" t="str">
        <f>IF(B$10="","",VLOOKUP($A371,temporal!$A$27:$W$387,6,0))</f>
        <v/>
      </c>
      <c r="G371" s="86" t="str">
        <f>IF(B$11="","",VLOOKUP($A371,temporal!$A$27:$W$387,7,0))</f>
        <v/>
      </c>
      <c r="H371" s="87" t="str">
        <f>IF(A371="","",VLOOKUP($A371,temporal!$A$27:$W$387,8,0))</f>
        <v/>
      </c>
      <c r="I371" s="87" t="str">
        <f>IF(A371="","",VLOOKUP($A371,temporal!$A$27:$W$387,9,0))</f>
        <v/>
      </c>
      <c r="J371" s="87" t="str">
        <f>IF(A371="","",VLOOKUP($A371,temporal!$A$27:$W$387,10,0))</f>
        <v/>
      </c>
      <c r="K371" s="87" t="str">
        <f>IF(A371="","",VLOOKUP($A371,temporal!$A$27:$W$387,11,0))</f>
        <v/>
      </c>
      <c r="L371" s="87" t="str">
        <f>IF(A371="","",VLOOKUP($A371,temporal!$A$27:$W$387,12,0))</f>
        <v/>
      </c>
      <c r="N371" s="89" t="str">
        <f>IF(B$10="","",VLOOKUP($A371,temporal!$A$27:$W$387,14,0))</f>
        <v/>
      </c>
      <c r="O371" s="89" t="str">
        <f>IF(B$10="","",VLOOKUP($A371,temporal!$A$27:$W$387,15,0))</f>
        <v/>
      </c>
      <c r="P371" s="87" t="str">
        <f>IF(A371="","",VLOOKUP($A371,temporal!$A$27:$W$387,16,0))</f>
        <v/>
      </c>
      <c r="Q371" s="87" t="str">
        <f>IF(A371="","",VLOOKUP($A371,temporal!$A$27:$W$387,17,0))</f>
        <v/>
      </c>
      <c r="R371" s="87" t="str">
        <f>IF(A371="","",VLOOKUP($A371,temporal!$A$27:$W$387,18,0))</f>
        <v/>
      </c>
      <c r="S371" s="87" t="str">
        <f>IF(A371="","",VLOOKUP($A371,temporal!$A$27:$W$387,19,0))</f>
        <v/>
      </c>
      <c r="T371" s="87" t="str">
        <f>IF(A371="","",VLOOKUP($A371,temporal!$A$27:$W$387,20,0))</f>
        <v/>
      </c>
      <c r="V371" s="87" t="str">
        <f>VLOOKUP($A371,temporal!$A$27:$W$387,22,0)</f>
        <v/>
      </c>
      <c r="W371" s="87" t="str">
        <f>VLOOKUP($A371,temporal!$A$27:$W$387,23,0)</f>
        <v/>
      </c>
    </row>
    <row r="372" spans="1:23" s="88" customFormat="1" x14ac:dyDescent="0.2">
      <c r="A372" s="91" t="str">
        <f t="shared" si="5"/>
        <v/>
      </c>
      <c r="B372" s="84" t="str">
        <f>VLOOKUP($A372,temporal!$A$27:$W$387,2,0)</f>
        <v/>
      </c>
      <c r="C372" s="84" t="str">
        <f>IF(B372="","",VLOOKUP($A372,temporal!$A$27:$W$387,3,0))</f>
        <v/>
      </c>
      <c r="D372" s="85"/>
      <c r="E372" s="86" t="str">
        <f>IF(B$10="","",VLOOKUP($A372,temporal!$A$27:$W$387,5,0))</f>
        <v/>
      </c>
      <c r="F372" s="86" t="str">
        <f>IF(B$10="","",VLOOKUP($A372,temporal!$A$27:$W$387,6,0))</f>
        <v/>
      </c>
      <c r="G372" s="86" t="str">
        <f>IF(B$11="","",VLOOKUP($A372,temporal!$A$27:$W$387,7,0))</f>
        <v/>
      </c>
      <c r="H372" s="87" t="str">
        <f>IF(A372="","",VLOOKUP($A372,temporal!$A$27:$W$387,8,0))</f>
        <v/>
      </c>
      <c r="I372" s="87" t="str">
        <f>IF(A372="","",VLOOKUP($A372,temporal!$A$27:$W$387,9,0))</f>
        <v/>
      </c>
      <c r="J372" s="87" t="str">
        <f>IF(A372="","",VLOOKUP($A372,temporal!$A$27:$W$387,10,0))</f>
        <v/>
      </c>
      <c r="K372" s="87" t="str">
        <f>IF(A372="","",VLOOKUP($A372,temporal!$A$27:$W$387,11,0))</f>
        <v/>
      </c>
      <c r="L372" s="87" t="str">
        <f>IF(A372="","",VLOOKUP($A372,temporal!$A$27:$W$387,12,0))</f>
        <v/>
      </c>
      <c r="N372" s="89" t="str">
        <f>IF(B$10="","",VLOOKUP($A372,temporal!$A$27:$W$387,14,0))</f>
        <v/>
      </c>
      <c r="O372" s="89" t="str">
        <f>IF(B$10="","",VLOOKUP($A372,temporal!$A$27:$W$387,15,0))</f>
        <v/>
      </c>
      <c r="P372" s="87" t="str">
        <f>IF(A372="","",VLOOKUP($A372,temporal!$A$27:$W$387,16,0))</f>
        <v/>
      </c>
      <c r="Q372" s="87" t="str">
        <f>IF(A372="","",VLOOKUP($A372,temporal!$A$27:$W$387,17,0))</f>
        <v/>
      </c>
      <c r="R372" s="87" t="str">
        <f>IF(A372="","",VLOOKUP($A372,temporal!$A$27:$W$387,18,0))</f>
        <v/>
      </c>
      <c r="S372" s="87" t="str">
        <f>IF(A372="","",VLOOKUP($A372,temporal!$A$27:$W$387,19,0))</f>
        <v/>
      </c>
      <c r="T372" s="87" t="str">
        <f>IF(A372="","",VLOOKUP($A372,temporal!$A$27:$W$387,20,0))</f>
        <v/>
      </c>
      <c r="V372" s="87" t="str">
        <f>VLOOKUP($A372,temporal!$A$27:$W$387,22,0)</f>
        <v/>
      </c>
      <c r="W372" s="87" t="str">
        <f>VLOOKUP($A372,temporal!$A$27:$W$387,23,0)</f>
        <v/>
      </c>
    </row>
    <row r="373" spans="1:23" s="88" customFormat="1" x14ac:dyDescent="0.2">
      <c r="A373" s="91" t="str">
        <f t="shared" si="5"/>
        <v/>
      </c>
      <c r="B373" s="84" t="str">
        <f>VLOOKUP($A373,temporal!$A$27:$W$387,2,0)</f>
        <v/>
      </c>
      <c r="C373" s="84" t="str">
        <f>IF(B373="","",VLOOKUP($A373,temporal!$A$27:$W$387,3,0))</f>
        <v/>
      </c>
      <c r="D373" s="85"/>
      <c r="E373" s="86" t="str">
        <f>IF(B$10="","",VLOOKUP($A373,temporal!$A$27:$W$387,5,0))</f>
        <v/>
      </c>
      <c r="F373" s="86" t="str">
        <f>IF(B$10="","",VLOOKUP($A373,temporal!$A$27:$W$387,6,0))</f>
        <v/>
      </c>
      <c r="G373" s="86" t="str">
        <f>IF(B$11="","",VLOOKUP($A373,temporal!$A$27:$W$387,7,0))</f>
        <v/>
      </c>
      <c r="H373" s="87" t="str">
        <f>IF(A373="","",VLOOKUP($A373,temporal!$A$27:$W$387,8,0))</f>
        <v/>
      </c>
      <c r="I373" s="87" t="str">
        <f>IF(A373="","",VLOOKUP($A373,temporal!$A$27:$W$387,9,0))</f>
        <v/>
      </c>
      <c r="J373" s="87" t="str">
        <f>IF(A373="","",VLOOKUP($A373,temporal!$A$27:$W$387,10,0))</f>
        <v/>
      </c>
      <c r="K373" s="87" t="str">
        <f>IF(A373="","",VLOOKUP($A373,temporal!$A$27:$W$387,11,0))</f>
        <v/>
      </c>
      <c r="L373" s="87" t="str">
        <f>IF(A373="","",VLOOKUP($A373,temporal!$A$27:$W$387,12,0))</f>
        <v/>
      </c>
      <c r="N373" s="89" t="str">
        <f>IF(B$10="","",VLOOKUP($A373,temporal!$A$27:$W$387,14,0))</f>
        <v/>
      </c>
      <c r="O373" s="89" t="str">
        <f>IF(B$10="","",VLOOKUP($A373,temporal!$A$27:$W$387,15,0))</f>
        <v/>
      </c>
      <c r="P373" s="87" t="str">
        <f>IF(A373="","",VLOOKUP($A373,temporal!$A$27:$W$387,16,0))</f>
        <v/>
      </c>
      <c r="Q373" s="87" t="str">
        <f>IF(A373="","",VLOOKUP($A373,temporal!$A$27:$W$387,17,0))</f>
        <v/>
      </c>
      <c r="R373" s="87" t="str">
        <f>IF(A373="","",VLOOKUP($A373,temporal!$A$27:$W$387,18,0))</f>
        <v/>
      </c>
      <c r="S373" s="87" t="str">
        <f>IF(A373="","",VLOOKUP($A373,temporal!$A$27:$W$387,19,0))</f>
        <v/>
      </c>
      <c r="T373" s="87" t="str">
        <f>IF(A373="","",VLOOKUP($A373,temporal!$A$27:$W$387,20,0))</f>
        <v/>
      </c>
      <c r="V373" s="87" t="str">
        <f>VLOOKUP($A373,temporal!$A$27:$W$387,22,0)</f>
        <v/>
      </c>
      <c r="W373" s="87" t="str">
        <f>VLOOKUP($A373,temporal!$A$27:$W$387,23,0)</f>
        <v/>
      </c>
    </row>
    <row r="374" spans="1:23" s="88" customFormat="1" x14ac:dyDescent="0.2">
      <c r="A374" s="91" t="str">
        <f t="shared" si="5"/>
        <v/>
      </c>
      <c r="B374" s="84" t="str">
        <f>VLOOKUP($A374,temporal!$A$27:$W$387,2,0)</f>
        <v/>
      </c>
      <c r="C374" s="84" t="str">
        <f>IF(B374="","",VLOOKUP($A374,temporal!$A$27:$W$387,3,0))</f>
        <v/>
      </c>
      <c r="D374" s="85"/>
      <c r="E374" s="86" t="str">
        <f>IF(B$10="","",VLOOKUP($A374,temporal!$A$27:$W$387,5,0))</f>
        <v/>
      </c>
      <c r="F374" s="86" t="str">
        <f>IF(B$10="","",VLOOKUP($A374,temporal!$A$27:$W$387,6,0))</f>
        <v/>
      </c>
      <c r="G374" s="86" t="str">
        <f>IF(B$11="","",VLOOKUP($A374,temporal!$A$27:$W$387,7,0))</f>
        <v/>
      </c>
      <c r="H374" s="87" t="str">
        <f>IF(A374="","",VLOOKUP($A374,temporal!$A$27:$W$387,8,0))</f>
        <v/>
      </c>
      <c r="I374" s="87" t="str">
        <f>IF(A374="","",VLOOKUP($A374,temporal!$A$27:$W$387,9,0))</f>
        <v/>
      </c>
      <c r="J374" s="87" t="str">
        <f>IF(A374="","",VLOOKUP($A374,temporal!$A$27:$W$387,10,0))</f>
        <v/>
      </c>
      <c r="K374" s="87" t="str">
        <f>IF(A374="","",VLOOKUP($A374,temporal!$A$27:$W$387,11,0))</f>
        <v/>
      </c>
      <c r="L374" s="87" t="str">
        <f>IF(A374="","",VLOOKUP($A374,temporal!$A$27:$W$387,12,0))</f>
        <v/>
      </c>
      <c r="N374" s="89" t="str">
        <f>IF(B$10="","",VLOOKUP($A374,temporal!$A$27:$W$387,14,0))</f>
        <v/>
      </c>
      <c r="O374" s="89" t="str">
        <f>IF(B$10="","",VLOOKUP($A374,temporal!$A$27:$W$387,15,0))</f>
        <v/>
      </c>
      <c r="P374" s="87" t="str">
        <f>IF(A374="","",VLOOKUP($A374,temporal!$A$27:$W$387,16,0))</f>
        <v/>
      </c>
      <c r="Q374" s="87" t="str">
        <f>IF(A374="","",VLOOKUP($A374,temporal!$A$27:$W$387,17,0))</f>
        <v/>
      </c>
      <c r="R374" s="87" t="str">
        <f>IF(A374="","",VLOOKUP($A374,temporal!$A$27:$W$387,18,0))</f>
        <v/>
      </c>
      <c r="S374" s="87" t="str">
        <f>IF(A374="","",VLOOKUP($A374,temporal!$A$27:$W$387,19,0))</f>
        <v/>
      </c>
      <c r="T374" s="87" t="str">
        <f>IF(A374="","",VLOOKUP($A374,temporal!$A$27:$W$387,20,0))</f>
        <v/>
      </c>
      <c r="V374" s="87" t="str">
        <f>VLOOKUP($A374,temporal!$A$27:$W$387,22,0)</f>
        <v/>
      </c>
      <c r="W374" s="87" t="str">
        <f>VLOOKUP($A374,temporal!$A$27:$W$387,23,0)</f>
        <v/>
      </c>
    </row>
    <row r="375" spans="1:23" s="88" customFormat="1" x14ac:dyDescent="0.2">
      <c r="A375" s="91" t="str">
        <f t="shared" si="5"/>
        <v/>
      </c>
      <c r="B375" s="84" t="str">
        <f>VLOOKUP($A375,temporal!$A$27:$W$387,2,0)</f>
        <v/>
      </c>
      <c r="C375" s="84" t="str">
        <f>IF(B375="","",VLOOKUP($A375,temporal!$A$27:$W$387,3,0))</f>
        <v/>
      </c>
      <c r="D375" s="85"/>
      <c r="E375" s="86" t="str">
        <f>IF(B$10="","",VLOOKUP($A375,temporal!$A$27:$W$387,5,0))</f>
        <v/>
      </c>
      <c r="F375" s="86" t="str">
        <f>IF(B$10="","",VLOOKUP($A375,temporal!$A$27:$W$387,6,0))</f>
        <v/>
      </c>
      <c r="G375" s="86" t="str">
        <f>IF(B$11="","",VLOOKUP($A375,temporal!$A$27:$W$387,7,0))</f>
        <v/>
      </c>
      <c r="H375" s="87" t="str">
        <f>IF(A375="","",VLOOKUP($A375,temporal!$A$27:$W$387,8,0))</f>
        <v/>
      </c>
      <c r="I375" s="87" t="str">
        <f>IF(A375="","",VLOOKUP($A375,temporal!$A$27:$W$387,9,0))</f>
        <v/>
      </c>
      <c r="J375" s="87" t="str">
        <f>IF(A375="","",VLOOKUP($A375,temporal!$A$27:$W$387,10,0))</f>
        <v/>
      </c>
      <c r="K375" s="87" t="str">
        <f>IF(A375="","",VLOOKUP($A375,temporal!$A$27:$W$387,11,0))</f>
        <v/>
      </c>
      <c r="L375" s="87" t="str">
        <f>IF(A375="","",VLOOKUP($A375,temporal!$A$27:$W$387,12,0))</f>
        <v/>
      </c>
      <c r="N375" s="89" t="str">
        <f>IF(B$10="","",VLOOKUP($A375,temporal!$A$27:$W$387,14,0))</f>
        <v/>
      </c>
      <c r="O375" s="89" t="str">
        <f>IF(B$10="","",VLOOKUP($A375,temporal!$A$27:$W$387,15,0))</f>
        <v/>
      </c>
      <c r="P375" s="87" t="str">
        <f>IF(A375="","",VLOOKUP($A375,temporal!$A$27:$W$387,16,0))</f>
        <v/>
      </c>
      <c r="Q375" s="87" t="str">
        <f>IF(A375="","",VLOOKUP($A375,temporal!$A$27:$W$387,17,0))</f>
        <v/>
      </c>
      <c r="R375" s="87" t="str">
        <f>IF(A375="","",VLOOKUP($A375,temporal!$A$27:$W$387,18,0))</f>
        <v/>
      </c>
      <c r="S375" s="87" t="str">
        <f>IF(A375="","",VLOOKUP($A375,temporal!$A$27:$W$387,19,0))</f>
        <v/>
      </c>
      <c r="T375" s="87" t="str">
        <f>IF(A375="","",VLOOKUP($A375,temporal!$A$27:$W$387,20,0))</f>
        <v/>
      </c>
      <c r="V375" s="87" t="str">
        <f>VLOOKUP($A375,temporal!$A$27:$W$387,22,0)</f>
        <v/>
      </c>
      <c r="W375" s="87" t="str">
        <f>VLOOKUP($A375,temporal!$A$27:$W$387,23,0)</f>
        <v/>
      </c>
    </row>
    <row r="376" spans="1:23" s="88" customFormat="1" x14ac:dyDescent="0.2">
      <c r="A376" s="91" t="str">
        <f t="shared" si="5"/>
        <v/>
      </c>
      <c r="B376" s="84" t="str">
        <f>VLOOKUP($A376,temporal!$A$27:$W$387,2,0)</f>
        <v/>
      </c>
      <c r="C376" s="84" t="str">
        <f>IF(B376="","",VLOOKUP($A376,temporal!$A$27:$W$387,3,0))</f>
        <v/>
      </c>
      <c r="D376" s="85"/>
      <c r="E376" s="86" t="str">
        <f>IF(B$10="","",VLOOKUP($A376,temporal!$A$27:$W$387,5,0))</f>
        <v/>
      </c>
      <c r="F376" s="86" t="str">
        <f>IF(B$10="","",VLOOKUP($A376,temporal!$A$27:$W$387,6,0))</f>
        <v/>
      </c>
      <c r="G376" s="86" t="str">
        <f>IF(B$11="","",VLOOKUP($A376,temporal!$A$27:$W$387,7,0))</f>
        <v/>
      </c>
      <c r="H376" s="87" t="str">
        <f>IF(A376="","",VLOOKUP($A376,temporal!$A$27:$W$387,8,0))</f>
        <v/>
      </c>
      <c r="I376" s="87" t="str">
        <f>IF(A376="","",VLOOKUP($A376,temporal!$A$27:$W$387,9,0))</f>
        <v/>
      </c>
      <c r="J376" s="87" t="str">
        <f>IF(A376="","",VLOOKUP($A376,temporal!$A$27:$W$387,10,0))</f>
        <v/>
      </c>
      <c r="K376" s="87" t="str">
        <f>IF(A376="","",VLOOKUP($A376,temporal!$A$27:$W$387,11,0))</f>
        <v/>
      </c>
      <c r="L376" s="87" t="str">
        <f>IF(A376="","",VLOOKUP($A376,temporal!$A$27:$W$387,12,0))</f>
        <v/>
      </c>
      <c r="N376" s="89" t="str">
        <f>IF(B$10="","",VLOOKUP($A376,temporal!$A$27:$W$387,14,0))</f>
        <v/>
      </c>
      <c r="O376" s="89" t="str">
        <f>IF(B$10="","",VLOOKUP($A376,temporal!$A$27:$W$387,15,0))</f>
        <v/>
      </c>
      <c r="P376" s="87" t="str">
        <f>IF(A376="","",VLOOKUP($A376,temporal!$A$27:$W$387,16,0))</f>
        <v/>
      </c>
      <c r="Q376" s="87" t="str">
        <f>IF(A376="","",VLOOKUP($A376,temporal!$A$27:$W$387,17,0))</f>
        <v/>
      </c>
      <c r="R376" s="87" t="str">
        <f>IF(A376="","",VLOOKUP($A376,temporal!$A$27:$W$387,18,0))</f>
        <v/>
      </c>
      <c r="S376" s="87" t="str">
        <f>IF(A376="","",VLOOKUP($A376,temporal!$A$27:$W$387,19,0))</f>
        <v/>
      </c>
      <c r="T376" s="87" t="str">
        <f>IF(A376="","",VLOOKUP($A376,temporal!$A$27:$W$387,20,0))</f>
        <v/>
      </c>
      <c r="V376" s="87" t="str">
        <f>VLOOKUP($A376,temporal!$A$27:$W$387,22,0)</f>
        <v/>
      </c>
      <c r="W376" s="87" t="str">
        <f>VLOOKUP($A376,temporal!$A$27:$W$387,23,0)</f>
        <v/>
      </c>
    </row>
    <row r="377" spans="1:23" s="88" customFormat="1" x14ac:dyDescent="0.2">
      <c r="A377" s="91" t="str">
        <f t="shared" si="5"/>
        <v/>
      </c>
      <c r="B377" s="84" t="str">
        <f>VLOOKUP($A377,temporal!$A$27:$W$387,2,0)</f>
        <v/>
      </c>
      <c r="C377" s="84" t="str">
        <f>IF(B377="","",VLOOKUP($A377,temporal!$A$27:$W$387,3,0))</f>
        <v/>
      </c>
      <c r="D377" s="85"/>
      <c r="E377" s="86" t="str">
        <f>IF(B$10="","",VLOOKUP($A377,temporal!$A$27:$W$387,5,0))</f>
        <v/>
      </c>
      <c r="F377" s="86" t="str">
        <f>IF(B$10="","",VLOOKUP($A377,temporal!$A$27:$W$387,6,0))</f>
        <v/>
      </c>
      <c r="G377" s="86" t="str">
        <f>IF(B$11="","",VLOOKUP($A377,temporal!$A$27:$W$387,7,0))</f>
        <v/>
      </c>
      <c r="H377" s="87" t="str">
        <f>IF(A377="","",VLOOKUP($A377,temporal!$A$27:$W$387,8,0))</f>
        <v/>
      </c>
      <c r="I377" s="87" t="str">
        <f>IF(A377="","",VLOOKUP($A377,temporal!$A$27:$W$387,9,0))</f>
        <v/>
      </c>
      <c r="J377" s="87" t="str">
        <f>IF(A377="","",VLOOKUP($A377,temporal!$A$27:$W$387,10,0))</f>
        <v/>
      </c>
      <c r="K377" s="87" t="str">
        <f>IF(A377="","",VLOOKUP($A377,temporal!$A$27:$W$387,11,0))</f>
        <v/>
      </c>
      <c r="L377" s="87" t="str">
        <f>IF(A377="","",VLOOKUP($A377,temporal!$A$27:$W$387,12,0))</f>
        <v/>
      </c>
      <c r="N377" s="89" t="str">
        <f>IF(B$10="","",VLOOKUP($A377,temporal!$A$27:$W$387,14,0))</f>
        <v/>
      </c>
      <c r="O377" s="89" t="str">
        <f>IF(B$10="","",VLOOKUP($A377,temporal!$A$27:$W$387,15,0))</f>
        <v/>
      </c>
      <c r="P377" s="87" t="str">
        <f>IF(A377="","",VLOOKUP($A377,temporal!$A$27:$W$387,16,0))</f>
        <v/>
      </c>
      <c r="Q377" s="87" t="str">
        <f>IF(A377="","",VLOOKUP($A377,temporal!$A$27:$W$387,17,0))</f>
        <v/>
      </c>
      <c r="R377" s="87" t="str">
        <f>IF(A377="","",VLOOKUP($A377,temporal!$A$27:$W$387,18,0))</f>
        <v/>
      </c>
      <c r="S377" s="87" t="str">
        <f>IF(A377="","",VLOOKUP($A377,temporal!$A$27:$W$387,19,0))</f>
        <v/>
      </c>
      <c r="T377" s="87" t="str">
        <f>IF(A377="","",VLOOKUP($A377,temporal!$A$27:$W$387,20,0))</f>
        <v/>
      </c>
      <c r="V377" s="87" t="str">
        <f>VLOOKUP($A377,temporal!$A$27:$W$387,22,0)</f>
        <v/>
      </c>
      <c r="W377" s="87" t="str">
        <f>VLOOKUP($A377,temporal!$A$27:$W$387,23,0)</f>
        <v/>
      </c>
    </row>
    <row r="378" spans="1:23" s="88" customFormat="1" x14ac:dyDescent="0.2">
      <c r="A378" s="91" t="str">
        <f t="shared" si="5"/>
        <v/>
      </c>
      <c r="B378" s="84" t="str">
        <f>VLOOKUP($A378,temporal!$A$27:$W$387,2,0)</f>
        <v/>
      </c>
      <c r="C378" s="84" t="str">
        <f>IF(B378="","",VLOOKUP($A378,temporal!$A$27:$W$387,3,0))</f>
        <v/>
      </c>
      <c r="D378" s="85"/>
      <c r="E378" s="86" t="str">
        <f>IF(B$10="","",VLOOKUP($A378,temporal!$A$27:$W$387,5,0))</f>
        <v/>
      </c>
      <c r="F378" s="86" t="str">
        <f>IF(B$10="","",VLOOKUP($A378,temporal!$A$27:$W$387,6,0))</f>
        <v/>
      </c>
      <c r="G378" s="86" t="str">
        <f>IF(B$11="","",VLOOKUP($A378,temporal!$A$27:$W$387,7,0))</f>
        <v/>
      </c>
      <c r="H378" s="87" t="str">
        <f>IF(A378="","",VLOOKUP($A378,temporal!$A$27:$W$387,8,0))</f>
        <v/>
      </c>
      <c r="I378" s="87" t="str">
        <f>IF(A378="","",VLOOKUP($A378,temporal!$A$27:$W$387,9,0))</f>
        <v/>
      </c>
      <c r="J378" s="87" t="str">
        <f>IF(A378="","",VLOOKUP($A378,temporal!$A$27:$W$387,10,0))</f>
        <v/>
      </c>
      <c r="K378" s="87" t="str">
        <f>IF(A378="","",VLOOKUP($A378,temporal!$A$27:$W$387,11,0))</f>
        <v/>
      </c>
      <c r="L378" s="87" t="str">
        <f>IF(A378="","",VLOOKUP($A378,temporal!$A$27:$W$387,12,0))</f>
        <v/>
      </c>
      <c r="N378" s="89" t="str">
        <f>IF(B$10="","",VLOOKUP($A378,temporal!$A$27:$W$387,14,0))</f>
        <v/>
      </c>
      <c r="O378" s="89" t="str">
        <f>IF(B$10="","",VLOOKUP($A378,temporal!$A$27:$W$387,15,0))</f>
        <v/>
      </c>
      <c r="P378" s="87" t="str">
        <f>IF(A378="","",VLOOKUP($A378,temporal!$A$27:$W$387,16,0))</f>
        <v/>
      </c>
      <c r="Q378" s="87" t="str">
        <f>IF(A378="","",VLOOKUP($A378,temporal!$A$27:$W$387,17,0))</f>
        <v/>
      </c>
      <c r="R378" s="87" t="str">
        <f>IF(A378="","",VLOOKUP($A378,temporal!$A$27:$W$387,18,0))</f>
        <v/>
      </c>
      <c r="S378" s="87" t="str">
        <f>IF(A378="","",VLOOKUP($A378,temporal!$A$27:$W$387,19,0))</f>
        <v/>
      </c>
      <c r="T378" s="87" t="str">
        <f>IF(A378="","",VLOOKUP($A378,temporal!$A$27:$W$387,20,0))</f>
        <v/>
      </c>
      <c r="V378" s="87" t="str">
        <f>VLOOKUP($A378,temporal!$A$27:$W$387,22,0)</f>
        <v/>
      </c>
      <c r="W378" s="87" t="str">
        <f>VLOOKUP($A378,temporal!$A$27:$W$387,23,0)</f>
        <v/>
      </c>
    </row>
    <row r="379" spans="1:23" s="88" customFormat="1" x14ac:dyDescent="0.2">
      <c r="A379" s="91" t="str">
        <f t="shared" si="5"/>
        <v/>
      </c>
      <c r="B379" s="84" t="str">
        <f>VLOOKUP($A379,temporal!$A$27:$W$387,2,0)</f>
        <v/>
      </c>
      <c r="C379" s="84" t="str">
        <f>IF(B379="","",VLOOKUP($A379,temporal!$A$27:$W$387,3,0))</f>
        <v/>
      </c>
      <c r="D379" s="85"/>
      <c r="E379" s="86" t="str">
        <f>IF(B$10="","",VLOOKUP($A379,temporal!$A$27:$W$387,5,0))</f>
        <v/>
      </c>
      <c r="F379" s="86" t="str">
        <f>IF(B$10="","",VLOOKUP($A379,temporal!$A$27:$W$387,6,0))</f>
        <v/>
      </c>
      <c r="G379" s="86" t="str">
        <f>IF(B$11="","",VLOOKUP($A379,temporal!$A$27:$W$387,7,0))</f>
        <v/>
      </c>
      <c r="H379" s="87" t="str">
        <f>IF(A379="","",VLOOKUP($A379,temporal!$A$27:$W$387,8,0))</f>
        <v/>
      </c>
      <c r="I379" s="87" t="str">
        <f>IF(A379="","",VLOOKUP($A379,temporal!$A$27:$W$387,9,0))</f>
        <v/>
      </c>
      <c r="J379" s="87" t="str">
        <f>IF(A379="","",VLOOKUP($A379,temporal!$A$27:$W$387,10,0))</f>
        <v/>
      </c>
      <c r="K379" s="87" t="str">
        <f>IF(A379="","",VLOOKUP($A379,temporal!$A$27:$W$387,11,0))</f>
        <v/>
      </c>
      <c r="L379" s="87" t="str">
        <f>IF(A379="","",VLOOKUP($A379,temporal!$A$27:$W$387,12,0))</f>
        <v/>
      </c>
      <c r="N379" s="89" t="str">
        <f>IF(B$10="","",VLOOKUP($A379,temporal!$A$27:$W$387,14,0))</f>
        <v/>
      </c>
      <c r="O379" s="89" t="str">
        <f>IF(B$10="","",VLOOKUP($A379,temporal!$A$27:$W$387,15,0))</f>
        <v/>
      </c>
      <c r="P379" s="87" t="str">
        <f>IF(A379="","",VLOOKUP($A379,temporal!$A$27:$W$387,16,0))</f>
        <v/>
      </c>
      <c r="Q379" s="87" t="str">
        <f>IF(A379="","",VLOOKUP($A379,temporal!$A$27:$W$387,17,0))</f>
        <v/>
      </c>
      <c r="R379" s="87" t="str">
        <f>IF(A379="","",VLOOKUP($A379,temporal!$A$27:$W$387,18,0))</f>
        <v/>
      </c>
      <c r="S379" s="87" t="str">
        <f>IF(A379="","",VLOOKUP($A379,temporal!$A$27:$W$387,19,0))</f>
        <v/>
      </c>
      <c r="T379" s="87" t="str">
        <f>IF(A379="","",VLOOKUP($A379,temporal!$A$27:$W$387,20,0))</f>
        <v/>
      </c>
      <c r="V379" s="87" t="str">
        <f>VLOOKUP($A379,temporal!$A$27:$W$387,22,0)</f>
        <v/>
      </c>
      <c r="W379" s="87" t="str">
        <f>VLOOKUP($A379,temporal!$A$27:$W$387,23,0)</f>
        <v/>
      </c>
    </row>
    <row r="380" spans="1:23" s="88" customFormat="1" x14ac:dyDescent="0.2">
      <c r="A380" s="91" t="str">
        <f t="shared" si="5"/>
        <v/>
      </c>
      <c r="B380" s="84" t="str">
        <f>VLOOKUP($A380,temporal!$A$27:$W$387,2,0)</f>
        <v/>
      </c>
      <c r="C380" s="84" t="str">
        <f>IF(B380="","",VLOOKUP($A380,temporal!$A$27:$W$387,3,0))</f>
        <v/>
      </c>
      <c r="D380" s="85"/>
      <c r="E380" s="86" t="str">
        <f>IF(B$10="","",VLOOKUP($A380,temporal!$A$27:$W$387,5,0))</f>
        <v/>
      </c>
      <c r="F380" s="86" t="str">
        <f>IF(B$10="","",VLOOKUP($A380,temporal!$A$27:$W$387,6,0))</f>
        <v/>
      </c>
      <c r="G380" s="86" t="str">
        <f>IF(B$11="","",VLOOKUP($A380,temporal!$A$27:$W$387,7,0))</f>
        <v/>
      </c>
      <c r="H380" s="87" t="str">
        <f>IF(A380="","",VLOOKUP($A380,temporal!$A$27:$W$387,8,0))</f>
        <v/>
      </c>
      <c r="I380" s="87" t="str">
        <f>IF(A380="","",VLOOKUP($A380,temporal!$A$27:$W$387,9,0))</f>
        <v/>
      </c>
      <c r="J380" s="87" t="str">
        <f>IF(A380="","",VLOOKUP($A380,temporal!$A$27:$W$387,10,0))</f>
        <v/>
      </c>
      <c r="K380" s="87" t="str">
        <f>IF(A380="","",VLOOKUP($A380,temporal!$A$27:$W$387,11,0))</f>
        <v/>
      </c>
      <c r="L380" s="87" t="str">
        <f>IF(A380="","",VLOOKUP($A380,temporal!$A$27:$W$387,12,0))</f>
        <v/>
      </c>
      <c r="N380" s="89" t="str">
        <f>IF(B$10="","",VLOOKUP($A380,temporal!$A$27:$W$387,14,0))</f>
        <v/>
      </c>
      <c r="O380" s="89" t="str">
        <f>IF(B$10="","",VLOOKUP($A380,temporal!$A$27:$W$387,15,0))</f>
        <v/>
      </c>
      <c r="P380" s="87" t="str">
        <f>IF(A380="","",VLOOKUP($A380,temporal!$A$27:$W$387,16,0))</f>
        <v/>
      </c>
      <c r="Q380" s="87" t="str">
        <f>IF(A380="","",VLOOKUP($A380,temporal!$A$27:$W$387,17,0))</f>
        <v/>
      </c>
      <c r="R380" s="87" t="str">
        <f>IF(A380="","",VLOOKUP($A380,temporal!$A$27:$W$387,18,0))</f>
        <v/>
      </c>
      <c r="S380" s="87" t="str">
        <f>IF(A380="","",VLOOKUP($A380,temporal!$A$27:$W$387,19,0))</f>
        <v/>
      </c>
      <c r="T380" s="87" t="str">
        <f>IF(A380="","",VLOOKUP($A380,temporal!$A$27:$W$387,20,0))</f>
        <v/>
      </c>
      <c r="V380" s="87" t="str">
        <f>VLOOKUP($A380,temporal!$A$27:$W$387,22,0)</f>
        <v/>
      </c>
      <c r="W380" s="87" t="str">
        <f>VLOOKUP($A380,temporal!$A$27:$W$387,23,0)</f>
        <v/>
      </c>
    </row>
    <row r="381" spans="1:23" s="88" customFormat="1" x14ac:dyDescent="0.2">
      <c r="A381" s="91" t="str">
        <f t="shared" si="5"/>
        <v/>
      </c>
      <c r="B381" s="84" t="str">
        <f>VLOOKUP($A381,temporal!$A$27:$W$387,2,0)</f>
        <v/>
      </c>
      <c r="C381" s="84" t="str">
        <f>IF(B381="","",VLOOKUP($A381,temporal!$A$27:$W$387,3,0))</f>
        <v/>
      </c>
      <c r="D381" s="85"/>
      <c r="E381" s="86" t="str">
        <f>IF(B$10="","",VLOOKUP($A381,temporal!$A$27:$W$387,5,0))</f>
        <v/>
      </c>
      <c r="F381" s="86" t="str">
        <f>IF(B$10="","",VLOOKUP($A381,temporal!$A$27:$W$387,6,0))</f>
        <v/>
      </c>
      <c r="G381" s="86" t="str">
        <f>IF(B$11="","",VLOOKUP($A381,temporal!$A$27:$W$387,7,0))</f>
        <v/>
      </c>
      <c r="H381" s="87" t="str">
        <f>IF(A381="","",VLOOKUP($A381,temporal!$A$27:$W$387,8,0))</f>
        <v/>
      </c>
      <c r="I381" s="87" t="str">
        <f>IF(A381="","",VLOOKUP($A381,temporal!$A$27:$W$387,9,0))</f>
        <v/>
      </c>
      <c r="J381" s="87" t="str">
        <f>IF(A381="","",VLOOKUP($A381,temporal!$A$27:$W$387,10,0))</f>
        <v/>
      </c>
      <c r="K381" s="87" t="str">
        <f>IF(A381="","",VLOOKUP($A381,temporal!$A$27:$W$387,11,0))</f>
        <v/>
      </c>
      <c r="L381" s="87" t="str">
        <f>IF(A381="","",VLOOKUP($A381,temporal!$A$27:$W$387,12,0))</f>
        <v/>
      </c>
      <c r="N381" s="89" t="str">
        <f>IF(B$10="","",VLOOKUP($A381,temporal!$A$27:$W$387,14,0))</f>
        <v/>
      </c>
      <c r="O381" s="89" t="str">
        <f>IF(B$10="","",VLOOKUP($A381,temporal!$A$27:$W$387,15,0))</f>
        <v/>
      </c>
      <c r="P381" s="87" t="str">
        <f>IF(A381="","",VLOOKUP($A381,temporal!$A$27:$W$387,16,0))</f>
        <v/>
      </c>
      <c r="Q381" s="87" t="str">
        <f>IF(A381="","",VLOOKUP($A381,temporal!$A$27:$W$387,17,0))</f>
        <v/>
      </c>
      <c r="R381" s="87" t="str">
        <f>IF(A381="","",VLOOKUP($A381,temporal!$A$27:$W$387,18,0))</f>
        <v/>
      </c>
      <c r="S381" s="87" t="str">
        <f>IF(A381="","",VLOOKUP($A381,temporal!$A$27:$W$387,19,0))</f>
        <v/>
      </c>
      <c r="T381" s="87" t="str">
        <f>IF(A381="","",VLOOKUP($A381,temporal!$A$27:$W$387,20,0))</f>
        <v/>
      </c>
      <c r="V381" s="87" t="str">
        <f>VLOOKUP($A381,temporal!$A$27:$W$387,22,0)</f>
        <v/>
      </c>
      <c r="W381" s="87" t="str">
        <f>VLOOKUP($A381,temporal!$A$27:$W$387,23,0)</f>
        <v/>
      </c>
    </row>
    <row r="382" spans="1:23" s="88" customFormat="1" x14ac:dyDescent="0.2">
      <c r="A382" s="91" t="str">
        <f t="shared" si="5"/>
        <v/>
      </c>
      <c r="B382" s="84" t="str">
        <f>VLOOKUP($A382,temporal!$A$27:$W$387,2,0)</f>
        <v/>
      </c>
      <c r="C382" s="84" t="str">
        <f>IF(B382="","",VLOOKUP($A382,temporal!$A$27:$W$387,3,0))</f>
        <v/>
      </c>
      <c r="D382" s="85"/>
      <c r="E382" s="86" t="str">
        <f>IF(B$10="","",VLOOKUP($A382,temporal!$A$27:$W$387,5,0))</f>
        <v/>
      </c>
      <c r="F382" s="86" t="str">
        <f>IF(B$10="","",VLOOKUP($A382,temporal!$A$27:$W$387,6,0))</f>
        <v/>
      </c>
      <c r="G382" s="86" t="str">
        <f>IF(B$11="","",VLOOKUP($A382,temporal!$A$27:$W$387,7,0))</f>
        <v/>
      </c>
      <c r="H382" s="87" t="str">
        <f>IF(A382="","",VLOOKUP($A382,temporal!$A$27:$W$387,8,0))</f>
        <v/>
      </c>
      <c r="I382" s="87" t="str">
        <f>IF(A382="","",VLOOKUP($A382,temporal!$A$27:$W$387,9,0))</f>
        <v/>
      </c>
      <c r="J382" s="87" t="str">
        <f>IF(A382="","",VLOOKUP($A382,temporal!$A$27:$W$387,10,0))</f>
        <v/>
      </c>
      <c r="K382" s="87" t="str">
        <f>IF(A382="","",VLOOKUP($A382,temporal!$A$27:$W$387,11,0))</f>
        <v/>
      </c>
      <c r="L382" s="87" t="str">
        <f>IF(A382="","",VLOOKUP($A382,temporal!$A$27:$W$387,12,0))</f>
        <v/>
      </c>
      <c r="N382" s="89" t="str">
        <f>IF(B$10="","",VLOOKUP($A382,temporal!$A$27:$W$387,14,0))</f>
        <v/>
      </c>
      <c r="O382" s="89" t="str">
        <f>IF(B$10="","",VLOOKUP($A382,temporal!$A$27:$W$387,15,0))</f>
        <v/>
      </c>
      <c r="P382" s="87" t="str">
        <f>IF(A382="","",VLOOKUP($A382,temporal!$A$27:$W$387,16,0))</f>
        <v/>
      </c>
      <c r="Q382" s="87" t="str">
        <f>IF(A382="","",VLOOKUP($A382,temporal!$A$27:$W$387,17,0))</f>
        <v/>
      </c>
      <c r="R382" s="87" t="str">
        <f>IF(A382="","",VLOOKUP($A382,temporal!$A$27:$W$387,18,0))</f>
        <v/>
      </c>
      <c r="S382" s="87" t="str">
        <f>IF(A382="","",VLOOKUP($A382,temporal!$A$27:$W$387,19,0))</f>
        <v/>
      </c>
      <c r="T382" s="87" t="str">
        <f>IF(A382="","",VLOOKUP($A382,temporal!$A$27:$W$387,20,0))</f>
        <v/>
      </c>
      <c r="V382" s="87" t="str">
        <f>VLOOKUP($A382,temporal!$A$27:$W$387,22,0)</f>
        <v/>
      </c>
      <c r="W382" s="87" t="str">
        <f>VLOOKUP($A382,temporal!$A$27:$W$387,23,0)</f>
        <v/>
      </c>
    </row>
    <row r="383" spans="1:23" s="88" customFormat="1" x14ac:dyDescent="0.2">
      <c r="A383" s="91" t="str">
        <f t="shared" si="5"/>
        <v/>
      </c>
      <c r="B383" s="84" t="str">
        <f>VLOOKUP($A383,temporal!$A$27:$W$387,2,0)</f>
        <v/>
      </c>
      <c r="C383" s="84" t="str">
        <f>IF(B383="","",VLOOKUP($A383,temporal!$A$27:$W$387,3,0))</f>
        <v/>
      </c>
      <c r="D383" s="85"/>
      <c r="E383" s="86" t="str">
        <f>IF(B$10="","",VLOOKUP($A383,temporal!$A$27:$W$387,5,0))</f>
        <v/>
      </c>
      <c r="F383" s="86" t="str">
        <f>IF(B$10="","",VLOOKUP($A383,temporal!$A$27:$W$387,6,0))</f>
        <v/>
      </c>
      <c r="G383" s="86" t="str">
        <f>IF(B$11="","",VLOOKUP($A383,temporal!$A$27:$W$387,7,0))</f>
        <v/>
      </c>
      <c r="H383" s="87" t="str">
        <f>IF(A383="","",VLOOKUP($A383,temporal!$A$27:$W$387,8,0))</f>
        <v/>
      </c>
      <c r="I383" s="87" t="str">
        <f>IF(A383="","",VLOOKUP($A383,temporal!$A$27:$W$387,9,0))</f>
        <v/>
      </c>
      <c r="J383" s="87" t="str">
        <f>IF(A383="","",VLOOKUP($A383,temporal!$A$27:$W$387,10,0))</f>
        <v/>
      </c>
      <c r="K383" s="87" t="str">
        <f>IF(A383="","",VLOOKUP($A383,temporal!$A$27:$W$387,11,0))</f>
        <v/>
      </c>
      <c r="L383" s="87" t="str">
        <f>IF(A383="","",VLOOKUP($A383,temporal!$A$27:$W$387,12,0))</f>
        <v/>
      </c>
      <c r="N383" s="89" t="str">
        <f>IF(B$10="","",VLOOKUP($A383,temporal!$A$27:$W$387,14,0))</f>
        <v/>
      </c>
      <c r="O383" s="89" t="str">
        <f>IF(B$10="","",VLOOKUP($A383,temporal!$A$27:$W$387,15,0))</f>
        <v/>
      </c>
      <c r="P383" s="87" t="str">
        <f>IF(A383="","",VLOOKUP($A383,temporal!$A$27:$W$387,16,0))</f>
        <v/>
      </c>
      <c r="Q383" s="87" t="str">
        <f>IF(A383="","",VLOOKUP($A383,temporal!$A$27:$W$387,17,0))</f>
        <v/>
      </c>
      <c r="R383" s="87" t="str">
        <f>IF(A383="","",VLOOKUP($A383,temporal!$A$27:$W$387,18,0))</f>
        <v/>
      </c>
      <c r="S383" s="87" t="str">
        <f>IF(A383="","",VLOOKUP($A383,temporal!$A$27:$W$387,19,0))</f>
        <v/>
      </c>
      <c r="T383" s="87" t="str">
        <f>IF(A383="","",VLOOKUP($A383,temporal!$A$27:$W$387,20,0))</f>
        <v/>
      </c>
      <c r="V383" s="87" t="str">
        <f>VLOOKUP($A383,temporal!$A$27:$W$387,22,0)</f>
        <v/>
      </c>
      <c r="W383" s="87" t="str">
        <f>VLOOKUP($A383,temporal!$A$27:$W$387,23,0)</f>
        <v/>
      </c>
    </row>
    <row r="384" spans="1:23" s="88" customFormat="1" x14ac:dyDescent="0.2">
      <c r="A384" s="91" t="str">
        <f t="shared" si="5"/>
        <v/>
      </c>
      <c r="B384" s="84" t="str">
        <f>VLOOKUP($A384,temporal!$A$27:$W$387,2,0)</f>
        <v/>
      </c>
      <c r="C384" s="84" t="str">
        <f>IF(B384="","",VLOOKUP($A384,temporal!$A$27:$W$387,3,0))</f>
        <v/>
      </c>
      <c r="D384" s="85"/>
      <c r="E384" s="86" t="str">
        <f>IF(B$10="","",VLOOKUP($A384,temporal!$A$27:$W$387,5,0))</f>
        <v/>
      </c>
      <c r="F384" s="86" t="str">
        <f>IF(B$10="","",VLOOKUP($A384,temporal!$A$27:$W$387,6,0))</f>
        <v/>
      </c>
      <c r="G384" s="86" t="str">
        <f>IF(B$11="","",VLOOKUP($A384,temporal!$A$27:$W$387,7,0))</f>
        <v/>
      </c>
      <c r="H384" s="87" t="str">
        <f>IF(A384="","",VLOOKUP($A384,temporal!$A$27:$W$387,8,0))</f>
        <v/>
      </c>
      <c r="I384" s="87" t="str">
        <f>IF(A384="","",VLOOKUP($A384,temporal!$A$27:$W$387,9,0))</f>
        <v/>
      </c>
      <c r="J384" s="87" t="str">
        <f>IF(A384="","",VLOOKUP($A384,temporal!$A$27:$W$387,10,0))</f>
        <v/>
      </c>
      <c r="K384" s="87" t="str">
        <f>IF(A384="","",VLOOKUP($A384,temporal!$A$27:$W$387,11,0))</f>
        <v/>
      </c>
      <c r="L384" s="87" t="str">
        <f>IF(A384="","",VLOOKUP($A384,temporal!$A$27:$W$387,12,0))</f>
        <v/>
      </c>
      <c r="N384" s="89" t="str">
        <f>IF(B$10="","",VLOOKUP($A384,temporal!$A$27:$W$387,14,0))</f>
        <v/>
      </c>
      <c r="O384" s="89" t="str">
        <f>IF(B$10="","",VLOOKUP($A384,temporal!$A$27:$W$387,15,0))</f>
        <v/>
      </c>
      <c r="P384" s="87" t="str">
        <f>IF(A384="","",VLOOKUP($A384,temporal!$A$27:$W$387,16,0))</f>
        <v/>
      </c>
      <c r="Q384" s="87" t="str">
        <f>IF(A384="","",VLOOKUP($A384,temporal!$A$27:$W$387,17,0))</f>
        <v/>
      </c>
      <c r="R384" s="87" t="str">
        <f>IF(A384="","",VLOOKUP($A384,temporal!$A$27:$W$387,18,0))</f>
        <v/>
      </c>
      <c r="S384" s="87" t="str">
        <f>IF(A384="","",VLOOKUP($A384,temporal!$A$27:$W$387,19,0))</f>
        <v/>
      </c>
      <c r="T384" s="87" t="str">
        <f>IF(A384="","",VLOOKUP($A384,temporal!$A$27:$W$387,20,0))</f>
        <v/>
      </c>
      <c r="V384" s="87" t="str">
        <f>VLOOKUP($A384,temporal!$A$27:$W$387,22,0)</f>
        <v/>
      </c>
      <c r="W384" s="87" t="str">
        <f>VLOOKUP($A384,temporal!$A$27:$W$387,23,0)</f>
        <v/>
      </c>
    </row>
    <row r="385" spans="1:23" s="88" customFormat="1" x14ac:dyDescent="0.2">
      <c r="A385" s="91" t="str">
        <f t="shared" si="5"/>
        <v/>
      </c>
      <c r="B385" s="84" t="str">
        <f>VLOOKUP($A385,temporal!$A$27:$W$387,2,0)</f>
        <v/>
      </c>
      <c r="C385" s="84" t="str">
        <f>IF(B385="","",VLOOKUP($A385,temporal!$A$27:$W$387,3,0))</f>
        <v/>
      </c>
      <c r="D385" s="85"/>
      <c r="E385" s="86" t="str">
        <f>IF(B$10="","",VLOOKUP($A385,temporal!$A$27:$W$387,5,0))</f>
        <v/>
      </c>
      <c r="F385" s="86" t="str">
        <f>IF(B$10="","",VLOOKUP($A385,temporal!$A$27:$W$387,6,0))</f>
        <v/>
      </c>
      <c r="G385" s="86" t="str">
        <f>IF(B$11="","",VLOOKUP($A385,temporal!$A$27:$W$387,7,0))</f>
        <v/>
      </c>
      <c r="H385" s="87" t="str">
        <f>IF(A385="","",VLOOKUP($A385,temporal!$A$27:$W$387,8,0))</f>
        <v/>
      </c>
      <c r="I385" s="87" t="str">
        <f>IF(A385="","",VLOOKUP($A385,temporal!$A$27:$W$387,9,0))</f>
        <v/>
      </c>
      <c r="J385" s="87" t="str">
        <f>IF(A385="","",VLOOKUP($A385,temporal!$A$27:$W$387,10,0))</f>
        <v/>
      </c>
      <c r="K385" s="87" t="str">
        <f>IF(A385="","",VLOOKUP($A385,temporal!$A$27:$W$387,11,0))</f>
        <v/>
      </c>
      <c r="L385" s="87" t="str">
        <f>IF(A385="","",VLOOKUP($A385,temporal!$A$27:$W$387,12,0))</f>
        <v/>
      </c>
      <c r="N385" s="89" t="str">
        <f>IF(B$10="","",VLOOKUP($A385,temporal!$A$27:$W$387,14,0))</f>
        <v/>
      </c>
      <c r="O385" s="89" t="str">
        <f>IF(B$10="","",VLOOKUP($A385,temporal!$A$27:$W$387,15,0))</f>
        <v/>
      </c>
      <c r="P385" s="87" t="str">
        <f>IF(A385="","",VLOOKUP($A385,temporal!$A$27:$W$387,16,0))</f>
        <v/>
      </c>
      <c r="Q385" s="87" t="str">
        <f>IF(A385="","",VLOOKUP($A385,temporal!$A$27:$W$387,17,0))</f>
        <v/>
      </c>
      <c r="R385" s="87" t="str">
        <f>IF(A385="","",VLOOKUP($A385,temporal!$A$27:$W$387,18,0))</f>
        <v/>
      </c>
      <c r="S385" s="87" t="str">
        <f>IF(A385="","",VLOOKUP($A385,temporal!$A$27:$W$387,19,0))</f>
        <v/>
      </c>
      <c r="T385" s="87" t="str">
        <f>IF(A385="","",VLOOKUP($A385,temporal!$A$27:$W$387,20,0))</f>
        <v/>
      </c>
      <c r="V385" s="87" t="str">
        <f>VLOOKUP($A385,temporal!$A$27:$W$387,22,0)</f>
        <v/>
      </c>
      <c r="W385" s="87" t="str">
        <f>VLOOKUP($A385,temporal!$A$27:$W$387,23,0)</f>
        <v/>
      </c>
    </row>
    <row r="386" spans="1:23" s="88" customFormat="1" x14ac:dyDescent="0.2">
      <c r="A386" s="91" t="str">
        <f t="shared" si="5"/>
        <v/>
      </c>
      <c r="B386" s="84" t="str">
        <f>VLOOKUP($A386,temporal!$A$27:$W$387,2,0)</f>
        <v/>
      </c>
      <c r="C386" s="84" t="str">
        <f>IF(B386="","",VLOOKUP($A386,temporal!$A$27:$W$387,3,0))</f>
        <v/>
      </c>
      <c r="D386" s="85"/>
      <c r="E386" s="86" t="str">
        <f>IF(B$10="","",VLOOKUP($A386,temporal!$A$27:$W$387,5,0))</f>
        <v/>
      </c>
      <c r="F386" s="86" t="str">
        <f>IF(B$10="","",VLOOKUP($A386,temporal!$A$27:$W$387,6,0))</f>
        <v/>
      </c>
      <c r="G386" s="86" t="str">
        <f>IF(B$11="","",VLOOKUP($A386,temporal!$A$27:$W$387,7,0))</f>
        <v/>
      </c>
      <c r="H386" s="87" t="str">
        <f>IF(A386="","",VLOOKUP($A386,temporal!$A$27:$W$387,8,0))</f>
        <v/>
      </c>
      <c r="I386" s="87" t="str">
        <f>IF(A386="","",VLOOKUP($A386,temporal!$A$27:$W$387,9,0))</f>
        <v/>
      </c>
      <c r="J386" s="87" t="str">
        <f>IF(A386="","",VLOOKUP($A386,temporal!$A$27:$W$387,10,0))</f>
        <v/>
      </c>
      <c r="K386" s="87" t="str">
        <f>IF(A386="","",VLOOKUP($A386,temporal!$A$27:$W$387,11,0))</f>
        <v/>
      </c>
      <c r="L386" s="87" t="str">
        <f>IF(A386="","",VLOOKUP($A386,temporal!$A$27:$W$387,12,0))</f>
        <v/>
      </c>
      <c r="N386" s="89" t="str">
        <f>IF(B$10="","",VLOOKUP($A386,temporal!$A$27:$W$387,14,0))</f>
        <v/>
      </c>
      <c r="O386" s="89" t="str">
        <f>IF(B$10="","",VLOOKUP($A386,temporal!$A$27:$W$387,15,0))</f>
        <v/>
      </c>
      <c r="P386" s="87" t="str">
        <f>IF(A386="","",VLOOKUP($A386,temporal!$A$27:$W$387,16,0))</f>
        <v/>
      </c>
      <c r="Q386" s="87" t="str">
        <f>IF(A386="","",VLOOKUP($A386,temporal!$A$27:$W$387,17,0))</f>
        <v/>
      </c>
      <c r="R386" s="87" t="str">
        <f>IF(A386="","",VLOOKUP($A386,temporal!$A$27:$W$387,18,0))</f>
        <v/>
      </c>
      <c r="S386" s="87" t="str">
        <f>IF(A386="","",VLOOKUP($A386,temporal!$A$27:$W$387,19,0))</f>
        <v/>
      </c>
      <c r="T386" s="87" t="str">
        <f>IF(A386="","",VLOOKUP($A386,temporal!$A$27:$W$387,20,0))</f>
        <v/>
      </c>
      <c r="V386" s="87" t="str">
        <f>VLOOKUP($A386,temporal!$A$27:$W$387,22,0)</f>
        <v/>
      </c>
      <c r="W386" s="87" t="str">
        <f>VLOOKUP($A386,temporal!$A$27:$W$387,23,0)</f>
        <v/>
      </c>
    </row>
    <row r="387" spans="1:23" s="88" customFormat="1" x14ac:dyDescent="0.2">
      <c r="A387" s="91" t="str">
        <f t="shared" si="5"/>
        <v/>
      </c>
      <c r="B387" s="84" t="str">
        <f>VLOOKUP($A387,temporal!$A$27:$W$387,2,0)</f>
        <v/>
      </c>
      <c r="C387" s="84" t="str">
        <f>IF(B387="","",VLOOKUP($A387,temporal!$A$27:$W$387,3,0))</f>
        <v/>
      </c>
      <c r="D387" s="85"/>
      <c r="E387" s="86" t="str">
        <f>IF(B$10="","",VLOOKUP($A387,temporal!$A$27:$W$387,5,0))</f>
        <v/>
      </c>
      <c r="F387" s="86" t="str">
        <f>IF(B$10="","",VLOOKUP($A387,temporal!$A$27:$W$387,6,0))</f>
        <v/>
      </c>
      <c r="G387" s="86" t="str">
        <f>IF(B$11="","",VLOOKUP($A387,temporal!$A$27:$W$387,7,0))</f>
        <v/>
      </c>
      <c r="H387" s="87" t="str">
        <f>IF(A387="","",VLOOKUP($A387,temporal!$A$27:$W$387,8,0))</f>
        <v/>
      </c>
      <c r="I387" s="87" t="str">
        <f>IF(A387="","",VLOOKUP($A387,temporal!$A$27:$W$387,9,0))</f>
        <v/>
      </c>
      <c r="J387" s="87" t="str">
        <f>IF(A387="","",VLOOKUP($A387,temporal!$A$27:$W$387,10,0))</f>
        <v/>
      </c>
      <c r="K387" s="87" t="str">
        <f>IF(A387="","",VLOOKUP($A387,temporal!$A$27:$W$387,11,0))</f>
        <v/>
      </c>
      <c r="L387" s="87" t="str">
        <f>IF(A387="","",VLOOKUP($A387,temporal!$A$27:$W$387,12,0))</f>
        <v/>
      </c>
      <c r="N387" s="89" t="str">
        <f>IF(B$10="","",VLOOKUP($A387,temporal!$A$27:$W$387,14,0))</f>
        <v/>
      </c>
      <c r="O387" s="89" t="str">
        <f>IF(B$10="","",VLOOKUP($A387,temporal!$A$27:$W$387,15,0))</f>
        <v/>
      </c>
      <c r="P387" s="87" t="str">
        <f>IF(A387="","",VLOOKUP($A387,temporal!$A$27:$W$387,16,0))</f>
        <v/>
      </c>
      <c r="Q387" s="87" t="str">
        <f>IF(A387="","",VLOOKUP($A387,temporal!$A$27:$W$387,17,0))</f>
        <v/>
      </c>
      <c r="R387" s="87" t="str">
        <f>IF(A387="","",VLOOKUP($A387,temporal!$A$27:$W$387,18,0))</f>
        <v/>
      </c>
      <c r="S387" s="87" t="str">
        <f>IF(A387="","",VLOOKUP($A387,temporal!$A$27:$W$387,19,0))</f>
        <v/>
      </c>
      <c r="T387" s="87" t="str">
        <f>IF(A387="","",VLOOKUP($A387,temporal!$A$27:$W$387,20,0))</f>
        <v/>
      </c>
      <c r="V387" s="87" t="str">
        <f>VLOOKUP($A387,temporal!$A$27:$W$387,22,0)</f>
        <v/>
      </c>
      <c r="W387" s="87" t="str">
        <f>VLOOKUP($A387,temporal!$A$27:$W$387,23,0)</f>
        <v/>
      </c>
    </row>
    <row r="388" spans="1:23" s="88" customFormat="1" x14ac:dyDescent="0.2">
      <c r="A388" s="114"/>
      <c r="D388" s="94"/>
      <c r="E388" s="115"/>
      <c r="F388" s="115"/>
      <c r="G388" s="115"/>
      <c r="H388" s="116"/>
      <c r="I388" s="116"/>
      <c r="J388" s="116"/>
      <c r="V388" s="117"/>
      <c r="W388" s="117"/>
    </row>
    <row r="389" spans="1:23" s="88" customFormat="1" x14ac:dyDescent="0.2">
      <c r="A389" s="114"/>
      <c r="D389" s="94"/>
      <c r="E389" s="115"/>
      <c r="F389" s="115"/>
      <c r="G389" s="115"/>
      <c r="H389" s="116"/>
      <c r="I389" s="116"/>
      <c r="J389" s="116"/>
      <c r="V389" s="117"/>
      <c r="W389" s="117"/>
    </row>
    <row r="390" spans="1:23" s="88" customFormat="1" x14ac:dyDescent="0.2">
      <c r="A390" s="114"/>
      <c r="D390" s="94"/>
      <c r="E390" s="115"/>
      <c r="F390" s="115"/>
      <c r="G390" s="115"/>
      <c r="H390" s="116"/>
      <c r="I390" s="116"/>
      <c r="J390" s="116"/>
      <c r="V390" s="117"/>
      <c r="W390" s="117"/>
    </row>
    <row r="391" spans="1:23" s="88" customFormat="1" x14ac:dyDescent="0.2">
      <c r="A391" s="114"/>
      <c r="D391" s="94"/>
      <c r="E391" s="115"/>
      <c r="F391" s="115"/>
      <c r="G391" s="115"/>
      <c r="H391" s="116"/>
      <c r="I391" s="116"/>
      <c r="J391" s="116"/>
    </row>
    <row r="392" spans="1:23" s="88" customFormat="1" x14ac:dyDescent="0.2">
      <c r="A392" s="114"/>
      <c r="D392" s="94"/>
      <c r="E392" s="115"/>
      <c r="F392" s="115"/>
      <c r="G392" s="115"/>
      <c r="H392" s="116"/>
      <c r="I392" s="116"/>
      <c r="J392" s="116"/>
    </row>
    <row r="393" spans="1:23" s="88" customFormat="1" x14ac:dyDescent="0.2">
      <c r="A393" s="114"/>
      <c r="D393" s="94"/>
      <c r="E393" s="115"/>
      <c r="F393" s="115"/>
      <c r="G393" s="115"/>
      <c r="H393" s="116"/>
      <c r="I393" s="116"/>
      <c r="J393" s="116"/>
    </row>
    <row r="394" spans="1:23" s="88" customFormat="1" x14ac:dyDescent="0.2">
      <c r="A394" s="114"/>
      <c r="D394" s="94"/>
      <c r="E394" s="115"/>
      <c r="F394" s="115"/>
      <c r="G394" s="115"/>
      <c r="H394" s="116"/>
      <c r="I394" s="116"/>
      <c r="J394" s="116"/>
    </row>
    <row r="395" spans="1:23" s="88" customFormat="1" x14ac:dyDescent="0.2">
      <c r="A395" s="114"/>
      <c r="D395" s="94"/>
      <c r="E395" s="115"/>
      <c r="F395" s="115"/>
      <c r="G395" s="115"/>
      <c r="H395" s="116"/>
      <c r="I395" s="116"/>
      <c r="J395" s="116"/>
    </row>
    <row r="396" spans="1:23" s="88" customFormat="1" x14ac:dyDescent="0.2">
      <c r="A396" s="114"/>
      <c r="D396" s="94"/>
      <c r="E396" s="115"/>
      <c r="F396" s="115"/>
      <c r="G396" s="115"/>
      <c r="H396" s="116"/>
      <c r="I396" s="116"/>
      <c r="J396" s="116"/>
    </row>
    <row r="397" spans="1:23" s="88" customFormat="1" x14ac:dyDescent="0.2">
      <c r="A397" s="114"/>
      <c r="D397" s="94"/>
      <c r="E397" s="115"/>
      <c r="F397" s="115"/>
      <c r="G397" s="115"/>
      <c r="H397" s="116"/>
      <c r="I397" s="116"/>
      <c r="J397" s="116"/>
    </row>
    <row r="398" spans="1:23" s="88" customFormat="1" x14ac:dyDescent="0.2">
      <c r="A398" s="114"/>
      <c r="D398" s="94"/>
      <c r="E398" s="115"/>
      <c r="F398" s="115"/>
      <c r="G398" s="115"/>
      <c r="H398" s="116"/>
      <c r="I398" s="116"/>
      <c r="J398" s="116"/>
    </row>
    <row r="399" spans="1:23" s="88" customFormat="1" x14ac:dyDescent="0.2">
      <c r="A399" s="114"/>
      <c r="D399" s="94"/>
      <c r="E399" s="115"/>
      <c r="F399" s="115"/>
      <c r="G399" s="115"/>
      <c r="H399" s="116"/>
      <c r="I399" s="116"/>
      <c r="J399" s="116"/>
    </row>
    <row r="400" spans="1:23" s="88" customFormat="1" x14ac:dyDescent="0.2">
      <c r="A400" s="114"/>
      <c r="D400" s="94"/>
      <c r="E400" s="115"/>
      <c r="F400" s="115"/>
      <c r="G400" s="115"/>
      <c r="H400" s="116"/>
      <c r="I400" s="116"/>
      <c r="J400" s="116"/>
    </row>
    <row r="401" spans="1:10" s="88" customFormat="1" x14ac:dyDescent="0.2">
      <c r="A401" s="114"/>
      <c r="D401" s="94"/>
      <c r="E401" s="115"/>
      <c r="F401" s="115"/>
      <c r="G401" s="115"/>
      <c r="H401" s="116"/>
      <c r="I401" s="116"/>
      <c r="J401" s="116"/>
    </row>
    <row r="402" spans="1:10" s="88" customFormat="1" x14ac:dyDescent="0.2">
      <c r="A402" s="114"/>
      <c r="D402" s="94"/>
      <c r="E402" s="115"/>
      <c r="F402" s="115"/>
      <c r="G402" s="115"/>
      <c r="H402" s="116"/>
      <c r="I402" s="116"/>
      <c r="J402" s="116"/>
    </row>
    <row r="403" spans="1:10" s="88" customFormat="1" x14ac:dyDescent="0.2">
      <c r="A403" s="114"/>
      <c r="D403" s="94"/>
      <c r="E403" s="115"/>
      <c r="F403" s="115"/>
      <c r="G403" s="115"/>
      <c r="H403" s="116"/>
      <c r="I403" s="116"/>
      <c r="J403" s="116"/>
    </row>
    <row r="404" spans="1:10" s="88" customFormat="1" x14ac:dyDescent="0.2">
      <c r="A404" s="114"/>
      <c r="D404" s="94"/>
      <c r="E404" s="115"/>
      <c r="F404" s="115"/>
      <c r="G404" s="115"/>
      <c r="H404" s="116"/>
      <c r="I404" s="116"/>
      <c r="J404" s="116"/>
    </row>
    <row r="405" spans="1:10" s="88" customFormat="1" x14ac:dyDescent="0.2">
      <c r="A405" s="114"/>
      <c r="D405" s="94"/>
      <c r="E405" s="115"/>
      <c r="F405" s="115"/>
      <c r="G405" s="115"/>
      <c r="H405" s="116"/>
      <c r="I405" s="116"/>
      <c r="J405" s="116"/>
    </row>
    <row r="406" spans="1:10" s="88" customFormat="1" x14ac:dyDescent="0.2">
      <c r="A406" s="114"/>
      <c r="D406" s="94"/>
      <c r="E406" s="115"/>
      <c r="F406" s="115"/>
      <c r="G406" s="115"/>
      <c r="H406" s="116"/>
      <c r="I406" s="116"/>
      <c r="J406" s="116"/>
    </row>
    <row r="407" spans="1:10" s="88" customFormat="1" x14ac:dyDescent="0.2">
      <c r="A407" s="114"/>
      <c r="D407" s="94"/>
      <c r="E407" s="115"/>
      <c r="F407" s="115"/>
      <c r="G407" s="115"/>
      <c r="H407" s="116"/>
      <c r="I407" s="116"/>
      <c r="J407" s="116"/>
    </row>
    <row r="408" spans="1:10" s="88" customFormat="1" x14ac:dyDescent="0.2">
      <c r="A408" s="114"/>
      <c r="D408" s="94"/>
      <c r="E408" s="115"/>
      <c r="F408" s="115"/>
      <c r="G408" s="115"/>
      <c r="H408" s="116"/>
      <c r="I408" s="116"/>
      <c r="J408" s="116"/>
    </row>
    <row r="409" spans="1:10" s="88" customFormat="1" x14ac:dyDescent="0.2">
      <c r="A409" s="114"/>
      <c r="D409" s="94"/>
      <c r="E409" s="115"/>
      <c r="F409" s="115"/>
      <c r="G409" s="115"/>
      <c r="H409" s="116"/>
      <c r="I409" s="116"/>
      <c r="J409" s="116"/>
    </row>
    <row r="410" spans="1:10" s="88" customFormat="1" x14ac:dyDescent="0.2">
      <c r="A410" s="114"/>
      <c r="D410" s="94"/>
      <c r="E410" s="115"/>
      <c r="F410" s="115"/>
      <c r="G410" s="115"/>
      <c r="H410" s="116"/>
      <c r="I410" s="116"/>
      <c r="J410" s="116"/>
    </row>
    <row r="411" spans="1:10" s="88" customFormat="1" x14ac:dyDescent="0.2">
      <c r="A411" s="114"/>
      <c r="D411" s="94"/>
      <c r="E411" s="115"/>
      <c r="F411" s="115"/>
      <c r="G411" s="115"/>
      <c r="H411" s="116"/>
      <c r="I411" s="116"/>
      <c r="J411" s="116"/>
    </row>
    <row r="412" spans="1:10" s="88" customFormat="1" x14ac:dyDescent="0.2">
      <c r="A412" s="114"/>
      <c r="D412" s="94"/>
      <c r="E412" s="115"/>
      <c r="F412" s="115"/>
      <c r="G412" s="115"/>
      <c r="H412" s="116"/>
      <c r="I412" s="116"/>
      <c r="J412" s="116"/>
    </row>
    <row r="413" spans="1:10" s="88" customFormat="1" x14ac:dyDescent="0.2">
      <c r="A413" s="114"/>
      <c r="D413" s="94"/>
      <c r="E413" s="115"/>
      <c r="F413" s="115"/>
      <c r="G413" s="115"/>
      <c r="H413" s="116"/>
      <c r="I413" s="116"/>
      <c r="J413" s="116"/>
    </row>
    <row r="414" spans="1:10" s="88" customFormat="1" x14ac:dyDescent="0.2">
      <c r="A414" s="114"/>
      <c r="D414" s="94"/>
      <c r="E414" s="115"/>
      <c r="F414" s="115"/>
      <c r="G414" s="115"/>
      <c r="H414" s="116"/>
      <c r="I414" s="116"/>
      <c r="J414" s="116"/>
    </row>
    <row r="415" spans="1:10" s="88" customFormat="1" x14ac:dyDescent="0.2">
      <c r="A415" s="114"/>
      <c r="D415" s="94"/>
      <c r="E415" s="115"/>
      <c r="F415" s="115"/>
      <c r="G415" s="115"/>
      <c r="H415" s="116"/>
      <c r="I415" s="116"/>
      <c r="J415" s="116"/>
    </row>
    <row r="416" spans="1:10" s="88" customFormat="1" x14ac:dyDescent="0.2">
      <c r="A416" s="114"/>
      <c r="D416" s="94"/>
      <c r="E416" s="115"/>
      <c r="F416" s="115"/>
      <c r="G416" s="115"/>
      <c r="H416" s="116"/>
      <c r="I416" s="116"/>
      <c r="J416" s="116"/>
    </row>
    <row r="417" spans="1:10" s="88" customFormat="1" x14ac:dyDescent="0.2">
      <c r="A417" s="114"/>
      <c r="D417" s="94"/>
      <c r="E417" s="115"/>
      <c r="F417" s="115"/>
      <c r="G417" s="115"/>
      <c r="H417" s="116"/>
      <c r="I417" s="116"/>
      <c r="J417" s="116"/>
    </row>
    <row r="418" spans="1:10" s="88" customFormat="1" x14ac:dyDescent="0.2">
      <c r="A418" s="114"/>
      <c r="D418" s="94"/>
      <c r="E418" s="115"/>
      <c r="F418" s="115"/>
      <c r="G418" s="115"/>
      <c r="H418" s="116"/>
      <c r="I418" s="116"/>
      <c r="J418" s="116"/>
    </row>
    <row r="419" spans="1:10" s="88" customFormat="1" x14ac:dyDescent="0.2">
      <c r="A419" s="114"/>
      <c r="D419" s="94"/>
      <c r="E419" s="115"/>
      <c r="F419" s="115"/>
      <c r="G419" s="115"/>
      <c r="H419" s="116"/>
      <c r="I419" s="116"/>
      <c r="J419" s="116"/>
    </row>
    <row r="420" spans="1:10" s="88" customFormat="1" x14ac:dyDescent="0.2">
      <c r="A420" s="114"/>
      <c r="D420" s="94"/>
      <c r="E420" s="115"/>
      <c r="F420" s="115"/>
      <c r="G420" s="115"/>
      <c r="H420" s="116"/>
      <c r="I420" s="116"/>
      <c r="J420" s="116"/>
    </row>
    <row r="421" spans="1:10" s="88" customFormat="1" x14ac:dyDescent="0.2">
      <c r="A421" s="114"/>
      <c r="D421" s="94"/>
      <c r="E421" s="115"/>
      <c r="F421" s="115"/>
      <c r="G421" s="115"/>
      <c r="H421" s="116"/>
      <c r="I421" s="116"/>
      <c r="J421" s="116"/>
    </row>
    <row r="422" spans="1:10" s="88" customFormat="1" x14ac:dyDescent="0.2">
      <c r="A422" s="114"/>
      <c r="D422" s="94"/>
      <c r="E422" s="115"/>
      <c r="F422" s="115"/>
      <c r="G422" s="115"/>
      <c r="H422" s="116"/>
      <c r="I422" s="116"/>
      <c r="J422" s="116"/>
    </row>
    <row r="423" spans="1:10" s="88" customFormat="1" x14ac:dyDescent="0.2">
      <c r="A423" s="114"/>
      <c r="D423" s="94"/>
      <c r="E423" s="115"/>
      <c r="F423" s="115"/>
      <c r="G423" s="115"/>
      <c r="H423" s="116"/>
      <c r="I423" s="116"/>
      <c r="J423" s="116"/>
    </row>
    <row r="424" spans="1:10" s="88" customFormat="1" x14ac:dyDescent="0.2">
      <c r="A424" s="114"/>
      <c r="D424" s="94"/>
      <c r="E424" s="115"/>
      <c r="F424" s="115"/>
      <c r="G424" s="115"/>
      <c r="H424" s="116"/>
      <c r="I424" s="116"/>
      <c r="J424" s="116"/>
    </row>
    <row r="425" spans="1:10" s="88" customFormat="1" x14ac:dyDescent="0.2">
      <c r="A425" s="114"/>
      <c r="D425" s="94"/>
      <c r="E425" s="115"/>
      <c r="F425" s="115"/>
      <c r="G425" s="115"/>
      <c r="H425" s="116"/>
      <c r="I425" s="116"/>
      <c r="J425" s="116"/>
    </row>
    <row r="426" spans="1:10" s="88" customFormat="1" x14ac:dyDescent="0.2">
      <c r="A426" s="114"/>
      <c r="D426" s="94"/>
      <c r="E426" s="115"/>
      <c r="F426" s="115"/>
      <c r="G426" s="115"/>
      <c r="H426" s="116"/>
      <c r="I426" s="116"/>
      <c r="J426" s="116"/>
    </row>
    <row r="427" spans="1:10" s="88" customFormat="1" x14ac:dyDescent="0.2">
      <c r="A427" s="114"/>
      <c r="D427" s="94"/>
      <c r="E427" s="115"/>
      <c r="F427" s="115"/>
      <c r="G427" s="115"/>
      <c r="H427" s="116"/>
      <c r="I427" s="116"/>
      <c r="J427" s="116"/>
    </row>
    <row r="428" spans="1:10" s="88" customFormat="1" x14ac:dyDescent="0.2">
      <c r="A428" s="114"/>
      <c r="D428" s="94"/>
      <c r="E428" s="115"/>
      <c r="F428" s="115"/>
      <c r="G428" s="115"/>
      <c r="H428" s="116"/>
      <c r="I428" s="116"/>
      <c r="J428" s="116"/>
    </row>
    <row r="429" spans="1:10" s="88" customFormat="1" x14ac:dyDescent="0.2">
      <c r="A429" s="114"/>
      <c r="D429" s="94"/>
      <c r="E429" s="115"/>
      <c r="F429" s="115"/>
      <c r="G429" s="115"/>
      <c r="H429" s="116"/>
      <c r="I429" s="116"/>
      <c r="J429" s="116"/>
    </row>
    <row r="430" spans="1:10" s="88" customFormat="1" x14ac:dyDescent="0.2">
      <c r="A430" s="114"/>
      <c r="D430" s="94"/>
      <c r="E430" s="115"/>
      <c r="F430" s="115"/>
      <c r="G430" s="115"/>
      <c r="H430" s="116"/>
      <c r="I430" s="116"/>
      <c r="J430" s="116"/>
    </row>
    <row r="431" spans="1:10" s="88" customFormat="1" x14ac:dyDescent="0.2">
      <c r="A431" s="114"/>
      <c r="D431" s="94"/>
      <c r="E431" s="115"/>
      <c r="F431" s="115"/>
      <c r="G431" s="115"/>
      <c r="H431" s="116"/>
      <c r="I431" s="116"/>
      <c r="J431" s="116"/>
    </row>
    <row r="432" spans="1:10" s="88" customFormat="1" x14ac:dyDescent="0.2">
      <c r="A432" s="114"/>
      <c r="D432" s="94"/>
      <c r="E432" s="115"/>
      <c r="F432" s="115"/>
      <c r="G432" s="115"/>
      <c r="H432" s="116"/>
      <c r="I432" s="116"/>
      <c r="J432" s="116"/>
    </row>
    <row r="433" spans="1:10" s="88" customFormat="1" x14ac:dyDescent="0.2">
      <c r="A433" s="114"/>
      <c r="D433" s="94"/>
      <c r="E433" s="115"/>
      <c r="F433" s="115"/>
      <c r="G433" s="115"/>
      <c r="H433" s="116"/>
      <c r="I433" s="116"/>
      <c r="J433" s="116"/>
    </row>
    <row r="434" spans="1:10" s="88" customFormat="1" x14ac:dyDescent="0.2">
      <c r="A434" s="114"/>
      <c r="D434" s="94"/>
      <c r="E434" s="115"/>
      <c r="F434" s="115"/>
      <c r="G434" s="115"/>
      <c r="H434" s="116"/>
      <c r="I434" s="116"/>
      <c r="J434" s="116"/>
    </row>
    <row r="435" spans="1:10" s="88" customFormat="1" x14ac:dyDescent="0.2">
      <c r="A435" s="114"/>
      <c r="D435" s="94"/>
      <c r="E435" s="115"/>
      <c r="F435" s="115"/>
      <c r="G435" s="115"/>
      <c r="H435" s="116"/>
      <c r="I435" s="116"/>
      <c r="J435" s="116"/>
    </row>
    <row r="436" spans="1:10" s="88" customFormat="1" x14ac:dyDescent="0.2">
      <c r="A436" s="114"/>
      <c r="D436" s="94"/>
      <c r="E436" s="115"/>
      <c r="F436" s="115"/>
      <c r="G436" s="115"/>
      <c r="H436" s="116"/>
      <c r="I436" s="116"/>
      <c r="J436" s="116"/>
    </row>
    <row r="437" spans="1:10" s="88" customFormat="1" x14ac:dyDescent="0.2">
      <c r="A437" s="114"/>
      <c r="D437" s="94"/>
      <c r="E437" s="115"/>
      <c r="F437" s="115"/>
      <c r="G437" s="115"/>
      <c r="H437" s="116"/>
      <c r="I437" s="116"/>
      <c r="J437" s="116"/>
    </row>
    <row r="438" spans="1:10" s="88" customFormat="1" x14ac:dyDescent="0.2">
      <c r="A438" s="114"/>
      <c r="D438" s="94"/>
      <c r="E438" s="115"/>
      <c r="F438" s="115"/>
      <c r="G438" s="115"/>
      <c r="H438" s="116"/>
      <c r="I438" s="116"/>
      <c r="J438" s="116"/>
    </row>
    <row r="439" spans="1:10" s="88" customFormat="1" x14ac:dyDescent="0.2">
      <c r="A439" s="114"/>
      <c r="D439" s="94"/>
      <c r="E439" s="115"/>
      <c r="F439" s="115"/>
      <c r="G439" s="115"/>
      <c r="H439" s="116"/>
      <c r="I439" s="116"/>
      <c r="J439" s="116"/>
    </row>
    <row r="440" spans="1:10" s="88" customFormat="1" x14ac:dyDescent="0.2">
      <c r="A440" s="114"/>
      <c r="D440" s="94"/>
      <c r="E440" s="115"/>
      <c r="F440" s="115"/>
      <c r="G440" s="115"/>
      <c r="H440" s="116"/>
      <c r="I440" s="116"/>
      <c r="J440" s="116"/>
    </row>
    <row r="441" spans="1:10" s="88" customFormat="1" x14ac:dyDescent="0.2">
      <c r="A441" s="114"/>
      <c r="D441" s="94"/>
      <c r="E441" s="115"/>
      <c r="F441" s="115"/>
      <c r="G441" s="115"/>
      <c r="H441" s="116"/>
      <c r="I441" s="116"/>
      <c r="J441" s="116"/>
    </row>
    <row r="442" spans="1:10" s="88" customFormat="1" x14ac:dyDescent="0.2">
      <c r="A442" s="114"/>
      <c r="D442" s="94"/>
      <c r="E442" s="115"/>
      <c r="F442" s="115"/>
      <c r="G442" s="115"/>
      <c r="H442" s="116"/>
      <c r="I442" s="116"/>
      <c r="J442" s="116"/>
    </row>
    <row r="443" spans="1:10" s="88" customFormat="1" x14ac:dyDescent="0.2">
      <c r="A443" s="114"/>
      <c r="D443" s="94"/>
      <c r="E443" s="115"/>
      <c r="F443" s="115"/>
      <c r="G443" s="115"/>
      <c r="H443" s="116"/>
      <c r="I443" s="116"/>
      <c r="J443" s="116"/>
    </row>
    <row r="444" spans="1:10" s="88" customFormat="1" x14ac:dyDescent="0.2">
      <c r="A444" s="114"/>
      <c r="D444" s="94"/>
      <c r="E444" s="115"/>
      <c r="F444" s="115"/>
      <c r="G444" s="115"/>
      <c r="H444" s="116"/>
      <c r="I444" s="116"/>
      <c r="J444" s="116"/>
    </row>
    <row r="445" spans="1:10" s="88" customFormat="1" x14ac:dyDescent="0.2">
      <c r="A445" s="114"/>
      <c r="D445" s="94"/>
      <c r="E445" s="115"/>
      <c r="F445" s="115"/>
      <c r="G445" s="115"/>
      <c r="H445" s="116"/>
      <c r="I445" s="116"/>
      <c r="J445" s="116"/>
    </row>
    <row r="446" spans="1:10" s="88" customFormat="1" x14ac:dyDescent="0.2">
      <c r="A446" s="114"/>
      <c r="D446" s="94"/>
      <c r="E446" s="115"/>
      <c r="F446" s="115"/>
      <c r="G446" s="115"/>
      <c r="H446" s="116"/>
      <c r="I446" s="116"/>
      <c r="J446" s="116"/>
    </row>
    <row r="447" spans="1:10" s="88" customFormat="1" x14ac:dyDescent="0.2">
      <c r="A447" s="114"/>
      <c r="D447" s="94"/>
      <c r="E447" s="115"/>
      <c r="F447" s="115"/>
      <c r="G447" s="115"/>
      <c r="H447" s="116"/>
      <c r="I447" s="116"/>
      <c r="J447" s="116"/>
    </row>
    <row r="448" spans="1:10" s="88" customFormat="1" x14ac:dyDescent="0.2">
      <c r="A448" s="114"/>
      <c r="D448" s="94"/>
      <c r="E448" s="115"/>
      <c r="F448" s="115"/>
      <c r="G448" s="115"/>
      <c r="H448" s="116"/>
      <c r="I448" s="116"/>
      <c r="J448" s="116"/>
    </row>
    <row r="449" spans="1:10" s="88" customFormat="1" x14ac:dyDescent="0.2">
      <c r="A449" s="114"/>
      <c r="D449" s="94"/>
      <c r="E449" s="115"/>
      <c r="F449" s="115"/>
      <c r="G449" s="115"/>
      <c r="H449" s="116"/>
      <c r="I449" s="116"/>
      <c r="J449" s="116"/>
    </row>
    <row r="450" spans="1:10" s="88" customFormat="1" x14ac:dyDescent="0.2">
      <c r="A450" s="114"/>
      <c r="D450" s="94"/>
      <c r="E450" s="115"/>
      <c r="F450" s="115"/>
      <c r="G450" s="115"/>
      <c r="H450" s="116"/>
      <c r="I450" s="116"/>
      <c r="J450" s="116"/>
    </row>
    <row r="451" spans="1:10" s="88" customFormat="1" x14ac:dyDescent="0.2">
      <c r="A451" s="114"/>
      <c r="D451" s="94"/>
      <c r="E451" s="115"/>
      <c r="F451" s="115"/>
      <c r="G451" s="115"/>
      <c r="H451" s="116"/>
      <c r="I451" s="116"/>
      <c r="J451" s="116"/>
    </row>
    <row r="452" spans="1:10" s="88" customFormat="1" x14ac:dyDescent="0.2">
      <c r="A452" s="114"/>
      <c r="D452" s="94"/>
      <c r="E452" s="115"/>
      <c r="F452" s="115"/>
      <c r="G452" s="115"/>
      <c r="H452" s="116"/>
      <c r="I452" s="116"/>
      <c r="J452" s="116"/>
    </row>
    <row r="453" spans="1:10" s="88" customFormat="1" x14ac:dyDescent="0.2">
      <c r="A453" s="114"/>
      <c r="D453" s="94"/>
      <c r="E453" s="115"/>
      <c r="F453" s="115"/>
      <c r="G453" s="115"/>
      <c r="H453" s="116"/>
      <c r="I453" s="116"/>
      <c r="J453" s="116"/>
    </row>
    <row r="454" spans="1:10" s="88" customFormat="1" x14ac:dyDescent="0.2">
      <c r="A454" s="114"/>
      <c r="D454" s="94"/>
      <c r="E454" s="115"/>
      <c r="F454" s="115"/>
      <c r="G454" s="115"/>
      <c r="H454" s="116"/>
      <c r="I454" s="116"/>
      <c r="J454" s="116"/>
    </row>
    <row r="455" spans="1:10" s="88" customFormat="1" x14ac:dyDescent="0.2">
      <c r="A455" s="114"/>
      <c r="D455" s="94"/>
      <c r="E455" s="115"/>
      <c r="F455" s="115"/>
      <c r="G455" s="115"/>
      <c r="H455" s="116"/>
      <c r="I455" s="116"/>
      <c r="J455" s="116"/>
    </row>
    <row r="456" spans="1:10" s="88" customFormat="1" x14ac:dyDescent="0.2">
      <c r="A456" s="114"/>
      <c r="D456" s="94"/>
      <c r="E456" s="115"/>
      <c r="F456" s="115"/>
      <c r="G456" s="115"/>
      <c r="H456" s="116"/>
      <c r="I456" s="116"/>
      <c r="J456" s="116"/>
    </row>
    <row r="457" spans="1:10" s="88" customFormat="1" x14ac:dyDescent="0.2">
      <c r="A457" s="114"/>
      <c r="D457" s="94"/>
      <c r="E457" s="115"/>
      <c r="F457" s="115"/>
      <c r="G457" s="115"/>
      <c r="H457" s="116"/>
      <c r="I457" s="116"/>
      <c r="J457" s="116"/>
    </row>
    <row r="458" spans="1:10" s="88" customFormat="1" x14ac:dyDescent="0.2">
      <c r="A458" s="114"/>
      <c r="D458" s="94"/>
      <c r="E458" s="115"/>
      <c r="F458" s="115"/>
      <c r="G458" s="115"/>
      <c r="H458" s="116"/>
      <c r="I458" s="116"/>
      <c r="J458" s="116"/>
    </row>
    <row r="459" spans="1:10" s="88" customFormat="1" x14ac:dyDescent="0.2">
      <c r="A459" s="114"/>
      <c r="D459" s="94"/>
      <c r="E459" s="115"/>
      <c r="F459" s="115"/>
      <c r="G459" s="115"/>
      <c r="H459" s="116"/>
      <c r="I459" s="116"/>
      <c r="J459" s="116"/>
    </row>
    <row r="460" spans="1:10" s="88" customFormat="1" x14ac:dyDescent="0.2">
      <c r="A460" s="114"/>
      <c r="D460" s="94"/>
      <c r="E460" s="115"/>
      <c r="F460" s="115"/>
      <c r="G460" s="115"/>
      <c r="H460" s="116"/>
      <c r="I460" s="116"/>
      <c r="J460" s="116"/>
    </row>
    <row r="461" spans="1:10" s="88" customFormat="1" x14ac:dyDescent="0.2">
      <c r="A461" s="114"/>
      <c r="D461" s="94"/>
      <c r="E461" s="115"/>
      <c r="F461" s="115"/>
      <c r="G461" s="115"/>
      <c r="H461" s="116"/>
      <c r="I461" s="116"/>
      <c r="J461" s="116"/>
    </row>
    <row r="462" spans="1:10" s="88" customFormat="1" x14ac:dyDescent="0.2">
      <c r="A462" s="114"/>
      <c r="D462" s="94"/>
      <c r="E462" s="115"/>
      <c r="F462" s="115"/>
      <c r="G462" s="115"/>
      <c r="H462" s="116"/>
      <c r="I462" s="116"/>
      <c r="J462" s="116"/>
    </row>
    <row r="463" spans="1:10" s="88" customFormat="1" x14ac:dyDescent="0.2">
      <c r="A463" s="114"/>
      <c r="D463" s="94"/>
      <c r="E463" s="115"/>
      <c r="F463" s="115"/>
      <c r="G463" s="115"/>
      <c r="H463" s="116"/>
      <c r="I463" s="116"/>
      <c r="J463" s="116"/>
    </row>
    <row r="464" spans="1:10" s="88" customFormat="1" x14ac:dyDescent="0.2">
      <c r="A464" s="114"/>
      <c r="D464" s="94"/>
      <c r="E464" s="115"/>
      <c r="F464" s="115"/>
      <c r="G464" s="115"/>
      <c r="H464" s="116"/>
      <c r="I464" s="116"/>
      <c r="J464" s="116"/>
    </row>
    <row r="465" spans="1:10" s="88" customFormat="1" x14ac:dyDescent="0.2">
      <c r="A465" s="114"/>
      <c r="D465" s="94"/>
      <c r="E465" s="115"/>
      <c r="F465" s="115"/>
      <c r="G465" s="115"/>
      <c r="H465" s="116"/>
      <c r="I465" s="116"/>
      <c r="J465" s="116"/>
    </row>
    <row r="466" spans="1:10" s="88" customFormat="1" x14ac:dyDescent="0.2">
      <c r="A466" s="114"/>
      <c r="D466" s="94"/>
      <c r="E466" s="115"/>
      <c r="F466" s="115"/>
      <c r="G466" s="115"/>
      <c r="H466" s="116"/>
      <c r="I466" s="116"/>
      <c r="J466" s="116"/>
    </row>
    <row r="467" spans="1:10" s="88" customFormat="1" x14ac:dyDescent="0.2">
      <c r="A467" s="114"/>
      <c r="D467" s="94"/>
      <c r="E467" s="115"/>
      <c r="F467" s="115"/>
      <c r="G467" s="115"/>
      <c r="H467" s="116"/>
      <c r="I467" s="116"/>
      <c r="J467" s="116"/>
    </row>
    <row r="468" spans="1:10" s="88" customFormat="1" x14ac:dyDescent="0.2">
      <c r="A468" s="114"/>
      <c r="D468" s="94"/>
      <c r="E468" s="115"/>
      <c r="F468" s="115"/>
      <c r="G468" s="115"/>
      <c r="H468" s="116"/>
      <c r="I468" s="116"/>
      <c r="J468" s="116"/>
    </row>
    <row r="469" spans="1:10" s="88" customFormat="1" x14ac:dyDescent="0.2">
      <c r="A469" s="114"/>
      <c r="D469" s="94"/>
      <c r="E469" s="115"/>
      <c r="F469" s="115"/>
      <c r="G469" s="115"/>
      <c r="H469" s="116"/>
      <c r="I469" s="116"/>
      <c r="J469" s="116"/>
    </row>
    <row r="470" spans="1:10" s="88" customFormat="1" x14ac:dyDescent="0.2">
      <c r="A470" s="114"/>
      <c r="D470" s="94"/>
      <c r="E470" s="115"/>
      <c r="F470" s="115"/>
      <c r="G470" s="115"/>
      <c r="H470" s="116"/>
      <c r="I470" s="116"/>
      <c r="J470" s="116"/>
    </row>
    <row r="471" spans="1:10" s="88" customFormat="1" x14ac:dyDescent="0.2">
      <c r="A471" s="114"/>
      <c r="D471" s="94"/>
      <c r="E471" s="115"/>
      <c r="F471" s="115"/>
      <c r="G471" s="115"/>
      <c r="H471" s="116"/>
      <c r="I471" s="116"/>
      <c r="J471" s="116"/>
    </row>
    <row r="472" spans="1:10" s="88" customFormat="1" x14ac:dyDescent="0.2">
      <c r="A472" s="114"/>
      <c r="D472" s="94"/>
      <c r="E472" s="115"/>
      <c r="F472" s="115"/>
      <c r="G472" s="115"/>
      <c r="H472" s="116"/>
      <c r="I472" s="116"/>
      <c r="J472" s="116"/>
    </row>
    <row r="473" spans="1:10" s="88" customFormat="1" x14ac:dyDescent="0.2">
      <c r="A473" s="114"/>
      <c r="D473" s="94"/>
      <c r="E473" s="115"/>
      <c r="F473" s="115"/>
      <c r="G473" s="115"/>
      <c r="H473" s="116"/>
      <c r="I473" s="116"/>
      <c r="J473" s="116"/>
    </row>
    <row r="474" spans="1:10" s="88" customFormat="1" x14ac:dyDescent="0.2">
      <c r="A474" s="114"/>
      <c r="D474" s="94"/>
      <c r="E474" s="115"/>
      <c r="F474" s="115"/>
      <c r="G474" s="115"/>
      <c r="H474" s="116"/>
      <c r="I474" s="116"/>
      <c r="J474" s="116"/>
    </row>
    <row r="475" spans="1:10" s="88" customFormat="1" x14ac:dyDescent="0.2">
      <c r="A475" s="114"/>
      <c r="D475" s="94"/>
      <c r="E475" s="115"/>
      <c r="F475" s="115"/>
      <c r="G475" s="115"/>
      <c r="H475" s="116"/>
      <c r="I475" s="116"/>
      <c r="J475" s="116"/>
    </row>
    <row r="476" spans="1:10" s="88" customFormat="1" x14ac:dyDescent="0.2">
      <c r="A476" s="114"/>
      <c r="D476" s="94"/>
      <c r="E476" s="115"/>
      <c r="F476" s="115"/>
      <c r="G476" s="115"/>
      <c r="H476" s="116"/>
      <c r="I476" s="116"/>
      <c r="J476" s="116"/>
    </row>
    <row r="477" spans="1:10" s="88" customFormat="1" x14ac:dyDescent="0.2">
      <c r="A477" s="114"/>
      <c r="D477" s="94"/>
      <c r="E477" s="115"/>
      <c r="F477" s="115"/>
      <c r="G477" s="115"/>
      <c r="H477" s="116"/>
      <c r="I477" s="116"/>
      <c r="J477" s="116"/>
    </row>
    <row r="478" spans="1:10" s="88" customFormat="1" x14ac:dyDescent="0.2">
      <c r="A478" s="114"/>
      <c r="D478" s="94"/>
      <c r="E478" s="115"/>
      <c r="F478" s="115"/>
      <c r="G478" s="115"/>
      <c r="H478" s="116"/>
      <c r="I478" s="116"/>
      <c r="J478" s="116"/>
    </row>
    <row r="479" spans="1:10" s="88" customFormat="1" x14ac:dyDescent="0.2">
      <c r="A479" s="114"/>
      <c r="D479" s="94"/>
      <c r="E479" s="115"/>
      <c r="F479" s="115"/>
      <c r="G479" s="115"/>
      <c r="H479" s="116"/>
      <c r="I479" s="116"/>
      <c r="J479" s="116"/>
    </row>
    <row r="480" spans="1:10" s="88" customFormat="1" x14ac:dyDescent="0.2">
      <c r="A480" s="114"/>
      <c r="D480" s="94"/>
      <c r="E480" s="115"/>
      <c r="F480" s="115"/>
      <c r="G480" s="115"/>
      <c r="H480" s="116"/>
      <c r="I480" s="116"/>
      <c r="J480" s="116"/>
    </row>
    <row r="481" spans="1:10" s="88" customFormat="1" x14ac:dyDescent="0.2">
      <c r="A481" s="114"/>
      <c r="D481" s="94"/>
      <c r="E481" s="115"/>
      <c r="F481" s="115"/>
      <c r="G481" s="115"/>
      <c r="H481" s="116"/>
      <c r="I481" s="116"/>
      <c r="J481" s="116"/>
    </row>
    <row r="482" spans="1:10" s="88" customFormat="1" x14ac:dyDescent="0.2">
      <c r="A482" s="114"/>
      <c r="D482" s="94"/>
      <c r="E482" s="115"/>
      <c r="F482" s="115"/>
      <c r="G482" s="115"/>
      <c r="H482" s="116"/>
      <c r="I482" s="116"/>
      <c r="J482" s="116"/>
    </row>
    <row r="483" spans="1:10" s="88" customFormat="1" x14ac:dyDescent="0.2">
      <c r="A483" s="114"/>
      <c r="D483" s="94"/>
      <c r="E483" s="115"/>
      <c r="F483" s="115"/>
      <c r="G483" s="115"/>
      <c r="H483" s="116"/>
      <c r="I483" s="116"/>
      <c r="J483" s="116"/>
    </row>
    <row r="484" spans="1:10" s="88" customFormat="1" x14ac:dyDescent="0.2">
      <c r="A484" s="114"/>
      <c r="D484" s="94"/>
      <c r="E484" s="115"/>
      <c r="F484" s="115"/>
      <c r="G484" s="115"/>
      <c r="H484" s="116"/>
      <c r="I484" s="116"/>
      <c r="J484" s="116"/>
    </row>
    <row r="485" spans="1:10" s="88" customFormat="1" x14ac:dyDescent="0.2">
      <c r="A485" s="114"/>
      <c r="D485" s="94"/>
      <c r="E485" s="115"/>
      <c r="F485" s="115"/>
      <c r="G485" s="115"/>
      <c r="H485" s="116"/>
      <c r="I485" s="116"/>
      <c r="J485" s="116"/>
    </row>
    <row r="486" spans="1:10" s="88" customFormat="1" x14ac:dyDescent="0.2">
      <c r="A486" s="114"/>
      <c r="D486" s="94"/>
      <c r="E486" s="115"/>
      <c r="F486" s="115"/>
      <c r="G486" s="115"/>
      <c r="H486" s="116"/>
      <c r="I486" s="116"/>
      <c r="J486" s="116"/>
    </row>
    <row r="487" spans="1:10" s="88" customFormat="1" x14ac:dyDescent="0.2">
      <c r="A487" s="114"/>
      <c r="D487" s="94"/>
      <c r="E487" s="115"/>
      <c r="F487" s="115"/>
      <c r="G487" s="115"/>
      <c r="H487" s="116"/>
      <c r="I487" s="116"/>
      <c r="J487" s="116"/>
    </row>
    <row r="488" spans="1:10" s="88" customFormat="1" x14ac:dyDescent="0.2">
      <c r="A488" s="114"/>
      <c r="D488" s="94"/>
      <c r="E488" s="115"/>
      <c r="F488" s="115"/>
      <c r="G488" s="115"/>
      <c r="H488" s="116"/>
      <c r="I488" s="116"/>
      <c r="J488" s="116"/>
    </row>
    <row r="489" spans="1:10" s="88" customFormat="1" x14ac:dyDescent="0.2">
      <c r="A489" s="114"/>
      <c r="D489" s="94"/>
      <c r="E489" s="115"/>
      <c r="F489" s="115"/>
      <c r="G489" s="115"/>
      <c r="H489" s="116"/>
      <c r="I489" s="116"/>
      <c r="J489" s="116"/>
    </row>
    <row r="490" spans="1:10" s="88" customFormat="1" x14ac:dyDescent="0.2">
      <c r="A490" s="114"/>
      <c r="D490" s="94"/>
      <c r="E490" s="115"/>
      <c r="F490" s="115"/>
      <c r="G490" s="115"/>
      <c r="H490" s="116"/>
      <c r="I490" s="116"/>
      <c r="J490" s="116"/>
    </row>
    <row r="491" spans="1:10" s="88" customFormat="1" x14ac:dyDescent="0.2">
      <c r="A491" s="114"/>
      <c r="D491" s="94"/>
      <c r="E491" s="115"/>
      <c r="F491" s="115"/>
      <c r="G491" s="115"/>
      <c r="H491" s="116"/>
      <c r="I491" s="116"/>
      <c r="J491" s="116"/>
    </row>
    <row r="492" spans="1:10" s="88" customFormat="1" x14ac:dyDescent="0.2">
      <c r="A492" s="114"/>
      <c r="D492" s="94"/>
      <c r="E492" s="115"/>
      <c r="F492" s="115"/>
      <c r="G492" s="115"/>
      <c r="H492" s="116"/>
      <c r="I492" s="116"/>
      <c r="J492" s="116"/>
    </row>
    <row r="493" spans="1:10" s="88" customFormat="1" x14ac:dyDescent="0.2">
      <c r="A493" s="114"/>
      <c r="D493" s="94"/>
      <c r="E493" s="115"/>
      <c r="F493" s="115"/>
      <c r="G493" s="115"/>
      <c r="H493" s="116"/>
      <c r="I493" s="116"/>
      <c r="J493" s="116"/>
    </row>
    <row r="494" spans="1:10" s="88" customFormat="1" x14ac:dyDescent="0.2">
      <c r="A494" s="114"/>
      <c r="D494" s="94"/>
      <c r="E494" s="115"/>
      <c r="F494" s="115"/>
      <c r="G494" s="115"/>
      <c r="H494" s="116"/>
      <c r="I494" s="116"/>
      <c r="J494" s="116"/>
    </row>
    <row r="495" spans="1:10" s="88" customFormat="1" x14ac:dyDescent="0.2">
      <c r="A495" s="114"/>
      <c r="D495" s="94"/>
      <c r="E495" s="115"/>
      <c r="F495" s="115"/>
      <c r="G495" s="115"/>
      <c r="H495" s="116"/>
      <c r="I495" s="116"/>
      <c r="J495" s="116"/>
    </row>
    <row r="496" spans="1:10" s="88" customFormat="1" x14ac:dyDescent="0.2">
      <c r="A496" s="114"/>
      <c r="D496" s="94"/>
      <c r="E496" s="115"/>
      <c r="F496" s="115"/>
      <c r="G496" s="115"/>
      <c r="H496" s="116"/>
      <c r="I496" s="116"/>
      <c r="J496" s="116"/>
    </row>
    <row r="497" spans="1:10" s="88" customFormat="1" x14ac:dyDescent="0.2">
      <c r="A497" s="114"/>
      <c r="D497" s="94"/>
      <c r="E497" s="115"/>
      <c r="F497" s="115"/>
      <c r="G497" s="115"/>
      <c r="H497" s="116"/>
      <c r="I497" s="116"/>
      <c r="J497" s="116"/>
    </row>
    <row r="498" spans="1:10" s="88" customFormat="1" x14ac:dyDescent="0.2">
      <c r="A498" s="114"/>
      <c r="D498" s="94"/>
      <c r="E498" s="115"/>
      <c r="F498" s="115"/>
      <c r="G498" s="115"/>
      <c r="H498" s="116"/>
      <c r="I498" s="116"/>
      <c r="J498" s="116"/>
    </row>
    <row r="499" spans="1:10" s="88" customFormat="1" x14ac:dyDescent="0.2">
      <c r="A499" s="114"/>
      <c r="D499" s="94"/>
      <c r="E499" s="115"/>
      <c r="F499" s="115"/>
      <c r="G499" s="115"/>
      <c r="H499" s="116"/>
      <c r="I499" s="116"/>
      <c r="J499" s="116"/>
    </row>
    <row r="500" spans="1:10" s="88" customFormat="1" x14ac:dyDescent="0.2">
      <c r="A500" s="114"/>
      <c r="D500" s="94"/>
      <c r="E500" s="115"/>
      <c r="F500" s="115"/>
      <c r="G500" s="115"/>
      <c r="H500" s="116"/>
      <c r="I500" s="116"/>
      <c r="J500" s="116"/>
    </row>
    <row r="501" spans="1:10" s="88" customFormat="1" x14ac:dyDescent="0.2">
      <c r="A501" s="114"/>
      <c r="D501" s="94"/>
      <c r="E501" s="115"/>
      <c r="F501" s="115"/>
      <c r="G501" s="115"/>
      <c r="H501" s="116"/>
      <c r="I501" s="116"/>
      <c r="J501" s="116"/>
    </row>
    <row r="502" spans="1:10" s="88" customFormat="1" x14ac:dyDescent="0.2">
      <c r="A502" s="114"/>
      <c r="D502" s="94"/>
      <c r="E502" s="115"/>
      <c r="F502" s="115"/>
      <c r="G502" s="115"/>
      <c r="H502" s="116"/>
      <c r="I502" s="116"/>
      <c r="J502" s="116"/>
    </row>
    <row r="503" spans="1:10" s="88" customFormat="1" x14ac:dyDescent="0.2">
      <c r="A503" s="114"/>
      <c r="D503" s="94"/>
      <c r="E503" s="115"/>
      <c r="F503" s="115"/>
      <c r="G503" s="115"/>
      <c r="H503" s="116"/>
      <c r="I503" s="116"/>
      <c r="J503" s="116"/>
    </row>
    <row r="504" spans="1:10" s="88" customFormat="1" x14ac:dyDescent="0.2">
      <c r="A504" s="114"/>
      <c r="D504" s="94"/>
      <c r="E504" s="115"/>
      <c r="F504" s="115"/>
      <c r="G504" s="115"/>
      <c r="H504" s="116"/>
      <c r="I504" s="116"/>
      <c r="J504" s="116"/>
    </row>
    <row r="505" spans="1:10" s="88" customFormat="1" x14ac:dyDescent="0.2">
      <c r="A505" s="114"/>
      <c r="D505" s="94"/>
      <c r="E505" s="115"/>
      <c r="F505" s="115"/>
      <c r="G505" s="115"/>
      <c r="H505" s="116"/>
      <c r="I505" s="116"/>
      <c r="J505" s="116"/>
    </row>
    <row r="506" spans="1:10" s="88" customFormat="1" x14ac:dyDescent="0.2">
      <c r="A506" s="114"/>
      <c r="D506" s="94"/>
      <c r="E506" s="115"/>
      <c r="F506" s="115"/>
      <c r="G506" s="115"/>
      <c r="H506" s="116"/>
      <c r="I506" s="116"/>
      <c r="J506" s="116"/>
    </row>
    <row r="507" spans="1:10" s="88" customFormat="1" x14ac:dyDescent="0.2">
      <c r="A507" s="114"/>
      <c r="D507" s="94"/>
      <c r="E507" s="115"/>
      <c r="F507" s="115"/>
      <c r="G507" s="115"/>
      <c r="H507" s="116"/>
      <c r="I507" s="116"/>
      <c r="J507" s="116"/>
    </row>
    <row r="508" spans="1:10" s="88" customFormat="1" x14ac:dyDescent="0.2">
      <c r="A508" s="114"/>
      <c r="D508" s="94"/>
      <c r="E508" s="115"/>
      <c r="F508" s="115"/>
      <c r="G508" s="115"/>
      <c r="H508" s="116"/>
      <c r="I508" s="116"/>
      <c r="J508" s="116"/>
    </row>
    <row r="509" spans="1:10" s="88" customFormat="1" x14ac:dyDescent="0.2">
      <c r="A509" s="114"/>
      <c r="D509" s="94"/>
      <c r="E509" s="115"/>
      <c r="F509" s="115"/>
      <c r="G509" s="115"/>
      <c r="H509" s="116"/>
      <c r="I509" s="116"/>
      <c r="J509" s="116"/>
    </row>
    <row r="510" spans="1:10" s="88" customFormat="1" x14ac:dyDescent="0.2">
      <c r="A510" s="114"/>
      <c r="D510" s="94"/>
      <c r="E510" s="115"/>
      <c r="F510" s="115"/>
      <c r="G510" s="115"/>
      <c r="H510" s="116"/>
      <c r="I510" s="116"/>
      <c r="J510" s="116"/>
    </row>
    <row r="511" spans="1:10" s="88" customFormat="1" x14ac:dyDescent="0.2">
      <c r="A511" s="114"/>
      <c r="D511" s="94"/>
      <c r="E511" s="115"/>
      <c r="F511" s="115"/>
      <c r="G511" s="115"/>
      <c r="H511" s="116"/>
      <c r="I511" s="116"/>
      <c r="J511" s="116"/>
    </row>
    <row r="512" spans="1:10" s="88" customFormat="1" x14ac:dyDescent="0.2">
      <c r="A512" s="114"/>
      <c r="D512" s="94"/>
      <c r="E512" s="115"/>
      <c r="F512" s="115"/>
      <c r="G512" s="115"/>
      <c r="H512" s="116"/>
      <c r="I512" s="116"/>
      <c r="J512" s="116"/>
    </row>
    <row r="513" spans="1:10" s="88" customFormat="1" x14ac:dyDescent="0.2">
      <c r="A513" s="114"/>
      <c r="D513" s="94"/>
      <c r="E513" s="115"/>
      <c r="F513" s="115"/>
      <c r="G513" s="115"/>
      <c r="H513" s="116"/>
      <c r="I513" s="116"/>
      <c r="J513" s="116"/>
    </row>
    <row r="514" spans="1:10" s="88" customFormat="1" x14ac:dyDescent="0.2">
      <c r="A514" s="114"/>
      <c r="D514" s="94"/>
      <c r="E514" s="115"/>
      <c r="F514" s="115"/>
      <c r="G514" s="115"/>
      <c r="H514" s="116"/>
      <c r="I514" s="116"/>
      <c r="J514" s="116"/>
    </row>
    <row r="515" spans="1:10" s="88" customFormat="1" x14ac:dyDescent="0.2">
      <c r="A515" s="114"/>
      <c r="D515" s="94"/>
      <c r="E515" s="115"/>
      <c r="F515" s="115"/>
      <c r="G515" s="115"/>
      <c r="H515" s="116"/>
      <c r="I515" s="116"/>
      <c r="J515" s="116"/>
    </row>
    <row r="516" spans="1:10" s="88" customFormat="1" x14ac:dyDescent="0.2">
      <c r="A516" s="114"/>
      <c r="D516" s="94"/>
      <c r="E516" s="115"/>
      <c r="F516" s="115"/>
      <c r="G516" s="115"/>
      <c r="H516" s="116"/>
      <c r="I516" s="116"/>
      <c r="J516" s="116"/>
    </row>
    <row r="517" spans="1:10" s="88" customFormat="1" x14ac:dyDescent="0.2">
      <c r="A517" s="114"/>
      <c r="D517" s="94"/>
      <c r="E517" s="115"/>
      <c r="F517" s="115"/>
      <c r="G517" s="115"/>
      <c r="H517" s="116"/>
      <c r="I517" s="116"/>
      <c r="J517" s="116"/>
    </row>
    <row r="518" spans="1:10" s="88" customFormat="1" x14ac:dyDescent="0.2">
      <c r="A518" s="114"/>
      <c r="D518" s="94"/>
      <c r="E518" s="115"/>
      <c r="F518" s="115"/>
      <c r="G518" s="115"/>
      <c r="H518" s="116"/>
      <c r="I518" s="116"/>
      <c r="J518" s="116"/>
    </row>
    <row r="519" spans="1:10" s="88" customFormat="1" x14ac:dyDescent="0.2">
      <c r="A519" s="114"/>
      <c r="D519" s="94"/>
      <c r="E519" s="115"/>
      <c r="F519" s="115"/>
      <c r="G519" s="115"/>
      <c r="H519" s="116"/>
      <c r="I519" s="116"/>
      <c r="J519" s="116"/>
    </row>
    <row r="520" spans="1:10" s="88" customFormat="1" x14ac:dyDescent="0.2">
      <c r="A520" s="114"/>
      <c r="D520" s="94"/>
      <c r="E520" s="115"/>
      <c r="F520" s="115"/>
      <c r="G520" s="115"/>
      <c r="H520" s="116"/>
      <c r="I520" s="116"/>
      <c r="J520" s="116"/>
    </row>
    <row r="521" spans="1:10" s="88" customFormat="1" x14ac:dyDescent="0.2">
      <c r="A521" s="114"/>
      <c r="D521" s="94"/>
      <c r="E521" s="115"/>
      <c r="F521" s="115"/>
      <c r="G521" s="115"/>
      <c r="H521" s="116"/>
      <c r="I521" s="116"/>
      <c r="J521" s="116"/>
    </row>
    <row r="522" spans="1:10" s="88" customFormat="1" x14ac:dyDescent="0.2">
      <c r="A522" s="114"/>
      <c r="D522" s="94"/>
      <c r="E522" s="115"/>
      <c r="F522" s="115"/>
      <c r="G522" s="115"/>
      <c r="H522" s="116"/>
      <c r="I522" s="116"/>
      <c r="J522" s="116"/>
    </row>
    <row r="523" spans="1:10" s="88" customFormat="1" x14ac:dyDescent="0.2">
      <c r="A523" s="114"/>
      <c r="D523" s="94"/>
      <c r="E523" s="115"/>
      <c r="F523" s="115"/>
      <c r="G523" s="115"/>
      <c r="H523" s="116"/>
      <c r="I523" s="116"/>
      <c r="J523" s="116"/>
    </row>
    <row r="524" spans="1:10" s="88" customFormat="1" x14ac:dyDescent="0.2">
      <c r="A524" s="114"/>
      <c r="D524" s="94"/>
      <c r="E524" s="115"/>
      <c r="F524" s="115"/>
      <c r="G524" s="115"/>
      <c r="H524" s="116"/>
      <c r="I524" s="116"/>
      <c r="J524" s="116"/>
    </row>
    <row r="525" spans="1:10" s="88" customFormat="1" x14ac:dyDescent="0.2">
      <c r="A525" s="114"/>
      <c r="D525" s="94"/>
      <c r="E525" s="115"/>
      <c r="F525" s="115"/>
      <c r="G525" s="115"/>
      <c r="H525" s="116"/>
      <c r="I525" s="116"/>
      <c r="J525" s="116"/>
    </row>
    <row r="526" spans="1:10" s="88" customFormat="1" x14ac:dyDescent="0.2">
      <c r="A526" s="114"/>
      <c r="D526" s="94"/>
      <c r="E526" s="115"/>
      <c r="F526" s="115"/>
      <c r="G526" s="115"/>
      <c r="H526" s="116"/>
      <c r="I526" s="116"/>
      <c r="J526" s="116"/>
    </row>
    <row r="527" spans="1:10" s="88" customFormat="1" x14ac:dyDescent="0.2">
      <c r="A527" s="114"/>
      <c r="D527" s="94"/>
      <c r="E527" s="115"/>
      <c r="F527" s="115"/>
      <c r="G527" s="115"/>
      <c r="H527" s="116"/>
      <c r="I527" s="116"/>
      <c r="J527" s="116"/>
    </row>
    <row r="528" spans="1:10" s="88" customFormat="1" x14ac:dyDescent="0.2">
      <c r="A528" s="114"/>
      <c r="D528" s="94"/>
      <c r="E528" s="115"/>
      <c r="F528" s="115"/>
      <c r="G528" s="115"/>
      <c r="H528" s="116"/>
      <c r="I528" s="116"/>
      <c r="J528" s="116"/>
    </row>
    <row r="529" spans="1:10" s="88" customFormat="1" x14ac:dyDescent="0.2">
      <c r="A529" s="114"/>
      <c r="D529" s="94"/>
      <c r="E529" s="115"/>
      <c r="F529" s="115"/>
      <c r="G529" s="115"/>
      <c r="H529" s="116"/>
      <c r="I529" s="116"/>
      <c r="J529" s="116"/>
    </row>
    <row r="530" spans="1:10" s="88" customFormat="1" x14ac:dyDescent="0.2">
      <c r="A530" s="114"/>
      <c r="D530" s="94"/>
      <c r="E530" s="115"/>
      <c r="F530" s="115"/>
      <c r="G530" s="115"/>
      <c r="H530" s="116"/>
      <c r="I530" s="116"/>
      <c r="J530" s="116"/>
    </row>
    <row r="531" spans="1:10" s="88" customFormat="1" x14ac:dyDescent="0.2">
      <c r="A531" s="114"/>
      <c r="D531" s="94"/>
      <c r="E531" s="115"/>
      <c r="F531" s="115"/>
      <c r="G531" s="115"/>
      <c r="H531" s="116"/>
      <c r="I531" s="116"/>
      <c r="J531" s="116"/>
    </row>
    <row r="532" spans="1:10" s="88" customFormat="1" x14ac:dyDescent="0.2">
      <c r="A532" s="114"/>
      <c r="D532" s="94"/>
      <c r="E532" s="115"/>
      <c r="F532" s="115"/>
      <c r="G532" s="115"/>
      <c r="H532" s="116"/>
      <c r="I532" s="116"/>
      <c r="J532" s="116"/>
    </row>
    <row r="533" spans="1:10" s="88" customFormat="1" x14ac:dyDescent="0.2">
      <c r="A533" s="114"/>
      <c r="D533" s="94"/>
      <c r="E533" s="115"/>
      <c r="F533" s="115"/>
      <c r="G533" s="115"/>
      <c r="H533" s="116"/>
      <c r="I533" s="116"/>
      <c r="J533" s="116"/>
    </row>
    <row r="534" spans="1:10" s="88" customFormat="1" x14ac:dyDescent="0.2">
      <c r="A534" s="114"/>
      <c r="D534" s="94"/>
      <c r="E534" s="115"/>
      <c r="F534" s="115"/>
      <c r="G534" s="115"/>
      <c r="H534" s="116"/>
      <c r="I534" s="116"/>
      <c r="J534" s="116"/>
    </row>
    <row r="535" spans="1:10" s="88" customFormat="1" x14ac:dyDescent="0.2">
      <c r="A535" s="114"/>
      <c r="D535" s="94"/>
      <c r="E535" s="115"/>
      <c r="F535" s="115"/>
      <c r="G535" s="115"/>
      <c r="H535" s="116"/>
      <c r="I535" s="116"/>
      <c r="J535" s="116"/>
    </row>
    <row r="536" spans="1:10" s="88" customFormat="1" x14ac:dyDescent="0.2">
      <c r="A536" s="114"/>
      <c r="D536" s="94"/>
      <c r="E536" s="115"/>
      <c r="F536" s="115"/>
      <c r="G536" s="115"/>
      <c r="H536" s="116"/>
      <c r="I536" s="116"/>
      <c r="J536" s="116"/>
    </row>
    <row r="537" spans="1:10" s="88" customFormat="1" x14ac:dyDescent="0.2">
      <c r="A537" s="114"/>
      <c r="D537" s="94"/>
      <c r="E537" s="115"/>
      <c r="F537" s="115"/>
      <c r="G537" s="115"/>
      <c r="H537" s="116"/>
      <c r="I537" s="116"/>
      <c r="J537" s="116"/>
    </row>
    <row r="538" spans="1:10" s="88" customFormat="1" x14ac:dyDescent="0.2">
      <c r="A538" s="114"/>
      <c r="D538" s="94"/>
      <c r="E538" s="115"/>
      <c r="F538" s="115"/>
      <c r="G538" s="115"/>
      <c r="H538" s="116"/>
      <c r="I538" s="116"/>
      <c r="J538" s="116"/>
    </row>
    <row r="539" spans="1:10" s="88" customFormat="1" x14ac:dyDescent="0.2">
      <c r="A539" s="114"/>
      <c r="D539" s="94"/>
      <c r="E539" s="115"/>
      <c r="F539" s="115"/>
      <c r="G539" s="115"/>
      <c r="H539" s="116"/>
      <c r="I539" s="116"/>
      <c r="J539" s="116"/>
    </row>
    <row r="540" spans="1:10" s="88" customFormat="1" x14ac:dyDescent="0.2">
      <c r="A540" s="114"/>
      <c r="D540" s="94"/>
      <c r="E540" s="115"/>
      <c r="F540" s="115"/>
      <c r="G540" s="115"/>
      <c r="H540" s="116"/>
      <c r="I540" s="116"/>
      <c r="J540" s="116"/>
    </row>
    <row r="541" spans="1:10" s="88" customFormat="1" x14ac:dyDescent="0.2">
      <c r="A541" s="114"/>
      <c r="D541" s="94"/>
      <c r="E541" s="115"/>
      <c r="F541" s="115"/>
      <c r="G541" s="115"/>
      <c r="H541" s="116"/>
      <c r="I541" s="116"/>
      <c r="J541" s="116"/>
    </row>
    <row r="542" spans="1:10" s="88" customFormat="1" x14ac:dyDescent="0.2">
      <c r="A542" s="114"/>
      <c r="D542" s="94"/>
      <c r="E542" s="115"/>
      <c r="F542" s="115"/>
      <c r="G542" s="115"/>
      <c r="H542" s="116"/>
      <c r="I542" s="116"/>
      <c r="J542" s="116"/>
    </row>
    <row r="543" spans="1:10" s="88" customFormat="1" x14ac:dyDescent="0.2">
      <c r="A543" s="114"/>
      <c r="D543" s="94"/>
      <c r="E543" s="115"/>
      <c r="F543" s="115"/>
      <c r="G543" s="115"/>
      <c r="H543" s="116"/>
      <c r="I543" s="116"/>
      <c r="J543" s="116"/>
    </row>
    <row r="544" spans="1:10" s="88" customFormat="1" x14ac:dyDescent="0.2">
      <c r="A544" s="114"/>
      <c r="D544" s="94"/>
      <c r="E544" s="115"/>
      <c r="F544" s="115"/>
      <c r="G544" s="115"/>
      <c r="H544" s="116"/>
      <c r="I544" s="116"/>
      <c r="J544" s="116"/>
    </row>
    <row r="545" spans="1:10" s="88" customFormat="1" x14ac:dyDescent="0.2">
      <c r="A545" s="114"/>
      <c r="D545" s="94"/>
      <c r="E545" s="115"/>
      <c r="F545" s="115"/>
      <c r="G545" s="115"/>
      <c r="H545" s="116"/>
      <c r="I545" s="116"/>
      <c r="J545" s="116"/>
    </row>
    <row r="546" spans="1:10" s="88" customFormat="1" x14ac:dyDescent="0.2">
      <c r="A546" s="114"/>
      <c r="D546" s="94"/>
      <c r="E546" s="115"/>
      <c r="F546" s="115"/>
      <c r="G546" s="115"/>
      <c r="H546" s="116"/>
      <c r="I546" s="116"/>
      <c r="J546" s="116"/>
    </row>
    <row r="547" spans="1:10" s="88" customFormat="1" x14ac:dyDescent="0.2">
      <c r="A547" s="114"/>
      <c r="D547" s="94"/>
      <c r="E547" s="115"/>
      <c r="F547" s="115"/>
      <c r="G547" s="115"/>
      <c r="H547" s="116"/>
      <c r="I547" s="116"/>
      <c r="J547" s="116"/>
    </row>
    <row r="548" spans="1:10" s="88" customFormat="1" x14ac:dyDescent="0.2">
      <c r="A548" s="114"/>
      <c r="D548" s="94"/>
      <c r="E548" s="115"/>
      <c r="F548" s="115"/>
      <c r="G548" s="115"/>
      <c r="H548" s="116"/>
      <c r="I548" s="116"/>
      <c r="J548" s="116"/>
    </row>
    <row r="549" spans="1:10" s="88" customFormat="1" x14ac:dyDescent="0.2">
      <c r="A549" s="114"/>
      <c r="D549" s="94"/>
      <c r="E549" s="115"/>
      <c r="F549" s="115"/>
      <c r="G549" s="115"/>
      <c r="H549" s="116"/>
      <c r="I549" s="116"/>
      <c r="J549" s="116"/>
    </row>
    <row r="550" spans="1:10" s="88" customFormat="1" x14ac:dyDescent="0.2">
      <c r="A550" s="114"/>
      <c r="D550" s="94"/>
      <c r="E550" s="115"/>
      <c r="F550" s="115"/>
      <c r="G550" s="115"/>
      <c r="H550" s="116"/>
      <c r="I550" s="116"/>
      <c r="J550" s="116"/>
    </row>
    <row r="551" spans="1:10" s="88" customFormat="1" x14ac:dyDescent="0.2">
      <c r="A551" s="114"/>
      <c r="D551" s="94"/>
      <c r="E551" s="115"/>
      <c r="F551" s="115"/>
      <c r="G551" s="115"/>
      <c r="H551" s="116"/>
      <c r="I551" s="116"/>
      <c r="J551" s="116"/>
    </row>
    <row r="552" spans="1:10" s="88" customFormat="1" x14ac:dyDescent="0.2">
      <c r="A552" s="114"/>
      <c r="D552" s="94"/>
      <c r="E552" s="115"/>
      <c r="F552" s="115"/>
      <c r="G552" s="115"/>
      <c r="H552" s="116"/>
      <c r="I552" s="116"/>
      <c r="J552" s="116"/>
    </row>
    <row r="553" spans="1:10" s="88" customFormat="1" x14ac:dyDescent="0.2">
      <c r="A553" s="114"/>
      <c r="D553" s="94"/>
      <c r="E553" s="115"/>
      <c r="F553" s="115"/>
      <c r="G553" s="115"/>
      <c r="H553" s="116"/>
      <c r="I553" s="116"/>
      <c r="J553" s="116"/>
    </row>
    <row r="554" spans="1:10" s="88" customFormat="1" x14ac:dyDescent="0.2">
      <c r="A554" s="114"/>
      <c r="D554" s="94"/>
      <c r="E554" s="115"/>
      <c r="F554" s="115"/>
      <c r="G554" s="115"/>
      <c r="H554" s="116"/>
      <c r="I554" s="116"/>
      <c r="J554" s="116"/>
    </row>
    <row r="555" spans="1:10" s="88" customFormat="1" x14ac:dyDescent="0.2">
      <c r="A555" s="114"/>
      <c r="D555" s="94"/>
      <c r="E555" s="115"/>
      <c r="F555" s="115"/>
      <c r="G555" s="115"/>
      <c r="H555" s="116"/>
      <c r="I555" s="116"/>
      <c r="J555" s="116"/>
    </row>
    <row r="556" spans="1:10" s="88" customFormat="1" x14ac:dyDescent="0.2">
      <c r="A556" s="114"/>
      <c r="D556" s="94"/>
      <c r="E556" s="115"/>
      <c r="F556" s="115"/>
      <c r="G556" s="115"/>
      <c r="H556" s="116"/>
      <c r="I556" s="116"/>
      <c r="J556" s="116"/>
    </row>
    <row r="557" spans="1:10" s="88" customFormat="1" x14ac:dyDescent="0.2">
      <c r="A557" s="114"/>
      <c r="D557" s="94"/>
      <c r="E557" s="115"/>
      <c r="F557" s="115"/>
      <c r="G557" s="115"/>
      <c r="H557" s="116"/>
      <c r="I557" s="116"/>
      <c r="J557" s="116"/>
    </row>
    <row r="558" spans="1:10" s="88" customFormat="1" x14ac:dyDescent="0.2">
      <c r="A558" s="114"/>
      <c r="D558" s="94"/>
      <c r="E558" s="115"/>
      <c r="F558" s="115"/>
      <c r="G558" s="115"/>
      <c r="H558" s="116"/>
      <c r="I558" s="116"/>
      <c r="J558" s="116"/>
    </row>
    <row r="559" spans="1:10" s="88" customFormat="1" x14ac:dyDescent="0.2">
      <c r="A559" s="114"/>
      <c r="D559" s="94"/>
      <c r="E559" s="115"/>
      <c r="F559" s="115"/>
      <c r="G559" s="115"/>
      <c r="H559" s="116"/>
      <c r="I559" s="116"/>
      <c r="J559" s="116"/>
    </row>
    <row r="560" spans="1:10" s="88" customFormat="1" x14ac:dyDescent="0.2">
      <c r="A560" s="114"/>
      <c r="D560" s="94"/>
      <c r="E560" s="115"/>
      <c r="F560" s="115"/>
      <c r="G560" s="115"/>
      <c r="H560" s="116"/>
      <c r="I560" s="116"/>
      <c r="J560" s="116"/>
    </row>
    <row r="561" spans="1:10" s="88" customFormat="1" x14ac:dyDescent="0.2">
      <c r="A561" s="114"/>
      <c r="D561" s="94"/>
      <c r="E561" s="115"/>
      <c r="F561" s="115"/>
      <c r="G561" s="115"/>
      <c r="H561" s="116"/>
      <c r="I561" s="116"/>
      <c r="J561" s="116"/>
    </row>
    <row r="562" spans="1:10" s="88" customFormat="1" x14ac:dyDescent="0.2">
      <c r="A562" s="114"/>
      <c r="D562" s="94"/>
      <c r="E562" s="115"/>
      <c r="F562" s="115"/>
      <c r="G562" s="115"/>
      <c r="H562" s="116"/>
      <c r="I562" s="116"/>
      <c r="J562" s="116"/>
    </row>
    <row r="563" spans="1:10" s="88" customFormat="1" x14ac:dyDescent="0.2">
      <c r="A563" s="114"/>
      <c r="D563" s="94"/>
      <c r="E563" s="115"/>
      <c r="F563" s="115"/>
      <c r="G563" s="115"/>
      <c r="H563" s="116"/>
      <c r="I563" s="116"/>
      <c r="J563" s="116"/>
    </row>
    <row r="564" spans="1:10" s="88" customFormat="1" x14ac:dyDescent="0.2">
      <c r="A564" s="114"/>
      <c r="D564" s="94"/>
      <c r="E564" s="115"/>
      <c r="F564" s="115"/>
      <c r="G564" s="115"/>
      <c r="H564" s="116"/>
      <c r="I564" s="116"/>
      <c r="J564" s="116"/>
    </row>
    <row r="565" spans="1:10" s="88" customFormat="1" x14ac:dyDescent="0.2">
      <c r="A565" s="114"/>
      <c r="D565" s="94"/>
      <c r="E565" s="115"/>
      <c r="F565" s="115"/>
      <c r="G565" s="115"/>
      <c r="H565" s="116"/>
      <c r="I565" s="116"/>
      <c r="J565" s="116"/>
    </row>
    <row r="566" spans="1:10" s="88" customFormat="1" x14ac:dyDescent="0.2">
      <c r="A566" s="114"/>
      <c r="D566" s="94"/>
      <c r="E566" s="115"/>
      <c r="F566" s="115"/>
      <c r="G566" s="115"/>
      <c r="H566" s="116"/>
      <c r="I566" s="116"/>
      <c r="J566" s="116"/>
    </row>
    <row r="567" spans="1:10" s="88" customFormat="1" x14ac:dyDescent="0.2">
      <c r="A567" s="114"/>
      <c r="D567" s="94"/>
      <c r="E567" s="115"/>
      <c r="F567" s="115"/>
      <c r="G567" s="115"/>
      <c r="H567" s="116"/>
      <c r="I567" s="116"/>
      <c r="J567" s="116"/>
    </row>
    <row r="568" spans="1:10" s="88" customFormat="1" x14ac:dyDescent="0.2">
      <c r="A568" s="114"/>
      <c r="D568" s="94"/>
      <c r="E568" s="115"/>
      <c r="F568" s="115"/>
      <c r="G568" s="115"/>
      <c r="H568" s="116"/>
      <c r="I568" s="116"/>
      <c r="J568" s="116"/>
    </row>
    <row r="569" spans="1:10" s="88" customFormat="1" x14ac:dyDescent="0.2">
      <c r="A569" s="114"/>
      <c r="D569" s="94"/>
      <c r="E569" s="115"/>
      <c r="F569" s="115"/>
      <c r="G569" s="115"/>
      <c r="H569" s="116"/>
      <c r="I569" s="116"/>
      <c r="J569" s="116"/>
    </row>
    <row r="570" spans="1:10" s="88" customFormat="1" x14ac:dyDescent="0.2">
      <c r="A570" s="114"/>
      <c r="D570" s="94"/>
      <c r="E570" s="115"/>
      <c r="F570" s="115"/>
      <c r="G570" s="115"/>
      <c r="H570" s="116"/>
      <c r="I570" s="116"/>
      <c r="J570" s="116"/>
    </row>
    <row r="571" spans="1:10" s="88" customFormat="1" x14ac:dyDescent="0.2">
      <c r="A571" s="114"/>
      <c r="D571" s="94"/>
      <c r="E571" s="115"/>
      <c r="F571" s="115"/>
      <c r="G571" s="115"/>
      <c r="H571" s="116"/>
      <c r="I571" s="116"/>
      <c r="J571" s="116"/>
    </row>
    <row r="572" spans="1:10" s="88" customFormat="1" x14ac:dyDescent="0.2">
      <c r="A572" s="114"/>
      <c r="D572" s="94"/>
      <c r="E572" s="115"/>
      <c r="F572" s="115"/>
      <c r="G572" s="115"/>
      <c r="H572" s="116"/>
      <c r="I572" s="116"/>
      <c r="J572" s="116"/>
    </row>
    <row r="573" spans="1:10" s="88" customFormat="1" x14ac:dyDescent="0.2">
      <c r="A573" s="114"/>
      <c r="D573" s="94"/>
      <c r="E573" s="115"/>
      <c r="F573" s="115"/>
      <c r="G573" s="115"/>
      <c r="H573" s="116"/>
      <c r="I573" s="116"/>
      <c r="J573" s="116"/>
    </row>
    <row r="574" spans="1:10" s="88" customFormat="1" x14ac:dyDescent="0.2">
      <c r="A574" s="114"/>
      <c r="D574" s="94"/>
      <c r="E574" s="115"/>
      <c r="F574" s="115"/>
      <c r="G574" s="115"/>
      <c r="H574" s="116"/>
      <c r="I574" s="116"/>
      <c r="J574" s="116"/>
    </row>
    <row r="575" spans="1:10" s="88" customFormat="1" x14ac:dyDescent="0.2">
      <c r="A575" s="114"/>
      <c r="D575" s="94"/>
      <c r="E575" s="115"/>
      <c r="F575" s="115"/>
      <c r="G575" s="115"/>
      <c r="H575" s="116"/>
      <c r="I575" s="116"/>
      <c r="J575" s="116"/>
    </row>
    <row r="576" spans="1:10" s="88" customFormat="1" x14ac:dyDescent="0.2">
      <c r="A576" s="114"/>
      <c r="D576" s="94"/>
      <c r="E576" s="115"/>
      <c r="F576" s="115"/>
      <c r="G576" s="115"/>
      <c r="H576" s="116"/>
      <c r="I576" s="116"/>
      <c r="J576" s="116"/>
    </row>
    <row r="577" spans="1:10" s="88" customFormat="1" x14ac:dyDescent="0.2">
      <c r="A577" s="114"/>
      <c r="D577" s="94"/>
      <c r="E577" s="115"/>
      <c r="F577" s="115"/>
      <c r="G577" s="115"/>
      <c r="H577" s="116"/>
      <c r="I577" s="116"/>
      <c r="J577" s="116"/>
    </row>
    <row r="578" spans="1:10" s="88" customFormat="1" x14ac:dyDescent="0.2">
      <c r="A578" s="114"/>
      <c r="D578" s="94"/>
      <c r="E578" s="115"/>
      <c r="F578" s="115"/>
      <c r="G578" s="115"/>
      <c r="H578" s="116"/>
      <c r="I578" s="116"/>
      <c r="J578" s="116"/>
    </row>
    <row r="579" spans="1:10" s="88" customFormat="1" x14ac:dyDescent="0.2">
      <c r="A579" s="114"/>
      <c r="D579" s="94"/>
      <c r="E579" s="115"/>
      <c r="F579" s="115"/>
      <c r="G579" s="115"/>
      <c r="H579" s="116"/>
      <c r="I579" s="116"/>
      <c r="J579" s="116"/>
    </row>
    <row r="580" spans="1:10" s="88" customFormat="1" x14ac:dyDescent="0.2">
      <c r="A580" s="114"/>
      <c r="D580" s="94"/>
      <c r="E580" s="115"/>
      <c r="F580" s="115"/>
      <c r="G580" s="115"/>
      <c r="H580" s="116"/>
      <c r="I580" s="116"/>
      <c r="J580" s="116"/>
    </row>
    <row r="581" spans="1:10" s="88" customFormat="1" x14ac:dyDescent="0.2">
      <c r="A581" s="114"/>
      <c r="D581" s="94"/>
      <c r="E581" s="115"/>
      <c r="F581" s="115"/>
      <c r="G581" s="115"/>
      <c r="H581" s="116"/>
      <c r="I581" s="116"/>
      <c r="J581" s="116"/>
    </row>
    <row r="582" spans="1:10" s="88" customFormat="1" x14ac:dyDescent="0.2">
      <c r="A582" s="114"/>
      <c r="D582" s="94"/>
      <c r="E582" s="115"/>
      <c r="F582" s="115"/>
      <c r="G582" s="115"/>
      <c r="H582" s="116"/>
      <c r="I582" s="116"/>
      <c r="J582" s="116"/>
    </row>
    <row r="583" spans="1:10" s="88" customFormat="1" x14ac:dyDescent="0.2">
      <c r="A583" s="114"/>
      <c r="D583" s="94"/>
      <c r="E583" s="115"/>
      <c r="F583" s="115"/>
      <c r="G583" s="115"/>
      <c r="H583" s="116"/>
      <c r="I583" s="116"/>
      <c r="J583" s="116"/>
    </row>
    <row r="584" spans="1:10" s="88" customFormat="1" x14ac:dyDescent="0.2">
      <c r="A584" s="114"/>
      <c r="D584" s="94"/>
      <c r="E584" s="115"/>
      <c r="F584" s="115"/>
      <c r="G584" s="115"/>
      <c r="H584" s="116"/>
      <c r="I584" s="116"/>
      <c r="J584" s="116"/>
    </row>
    <row r="585" spans="1:10" s="88" customFormat="1" x14ac:dyDescent="0.2">
      <c r="A585" s="114"/>
      <c r="D585" s="94"/>
      <c r="E585" s="115"/>
      <c r="F585" s="115"/>
      <c r="G585" s="115"/>
      <c r="H585" s="116"/>
      <c r="I585" s="116"/>
      <c r="J585" s="116"/>
    </row>
    <row r="586" spans="1:10" s="88" customFormat="1" x14ac:dyDescent="0.2">
      <c r="A586" s="114"/>
      <c r="D586" s="94"/>
      <c r="E586" s="115"/>
      <c r="F586" s="115"/>
      <c r="G586" s="115"/>
      <c r="H586" s="116"/>
      <c r="I586" s="116"/>
      <c r="J586" s="116"/>
    </row>
    <row r="587" spans="1:10" s="88" customFormat="1" x14ac:dyDescent="0.2">
      <c r="A587" s="114"/>
      <c r="D587" s="94"/>
      <c r="E587" s="115"/>
      <c r="F587" s="115"/>
      <c r="G587" s="115"/>
      <c r="H587" s="116"/>
      <c r="I587" s="116"/>
      <c r="J587" s="116"/>
    </row>
    <row r="588" spans="1:10" s="88" customFormat="1" x14ac:dyDescent="0.2">
      <c r="A588" s="114"/>
      <c r="D588" s="94"/>
      <c r="E588" s="115"/>
      <c r="F588" s="115"/>
      <c r="G588" s="115"/>
      <c r="H588" s="116"/>
      <c r="I588" s="116"/>
      <c r="J588" s="116"/>
    </row>
    <row r="589" spans="1:10" s="88" customFormat="1" x14ac:dyDescent="0.2">
      <c r="A589" s="114"/>
      <c r="D589" s="94"/>
      <c r="E589" s="115"/>
      <c r="F589" s="115"/>
      <c r="G589" s="115"/>
      <c r="H589" s="116"/>
      <c r="I589" s="116"/>
      <c r="J589" s="116"/>
    </row>
    <row r="590" spans="1:10" s="88" customFormat="1" x14ac:dyDescent="0.2">
      <c r="A590" s="114"/>
      <c r="D590" s="94"/>
      <c r="E590" s="115"/>
      <c r="F590" s="115"/>
      <c r="G590" s="115"/>
      <c r="H590" s="116"/>
      <c r="I590" s="116"/>
      <c r="J590" s="116"/>
    </row>
    <row r="591" spans="1:10" s="88" customFormat="1" x14ac:dyDescent="0.2">
      <c r="A591" s="114"/>
      <c r="D591" s="94"/>
      <c r="E591" s="115"/>
      <c r="F591" s="115"/>
      <c r="G591" s="115"/>
      <c r="H591" s="116"/>
      <c r="I591" s="116"/>
      <c r="J591" s="116"/>
    </row>
    <row r="592" spans="1:10" s="88" customFormat="1" x14ac:dyDescent="0.2">
      <c r="A592" s="114"/>
      <c r="D592" s="94"/>
      <c r="E592" s="115"/>
      <c r="F592" s="115"/>
      <c r="G592" s="115"/>
      <c r="H592" s="116"/>
      <c r="I592" s="116"/>
      <c r="J592" s="116"/>
    </row>
    <row r="593" spans="1:10" s="88" customFormat="1" x14ac:dyDescent="0.2">
      <c r="A593" s="114"/>
      <c r="D593" s="94"/>
      <c r="E593" s="115"/>
      <c r="F593" s="115"/>
      <c r="G593" s="115"/>
      <c r="H593" s="116"/>
      <c r="I593" s="116"/>
      <c r="J593" s="116"/>
    </row>
    <row r="594" spans="1:10" s="88" customFormat="1" x14ac:dyDescent="0.2">
      <c r="A594" s="114"/>
      <c r="D594" s="94"/>
      <c r="E594" s="115"/>
      <c r="F594" s="115"/>
      <c r="G594" s="115"/>
      <c r="H594" s="116"/>
      <c r="I594" s="116"/>
      <c r="J594" s="116"/>
    </row>
    <row r="595" spans="1:10" s="88" customFormat="1" x14ac:dyDescent="0.2">
      <c r="A595" s="114"/>
      <c r="D595" s="94"/>
      <c r="E595" s="115"/>
      <c r="F595" s="115"/>
      <c r="G595" s="115"/>
      <c r="H595" s="116"/>
      <c r="I595" s="116"/>
      <c r="J595" s="116"/>
    </row>
    <row r="596" spans="1:10" s="88" customFormat="1" x14ac:dyDescent="0.2">
      <c r="A596" s="114"/>
      <c r="D596" s="94"/>
      <c r="E596" s="115"/>
      <c r="F596" s="115"/>
      <c r="G596" s="115"/>
      <c r="H596" s="116"/>
      <c r="I596" s="116"/>
      <c r="J596" s="116"/>
    </row>
    <row r="597" spans="1:10" s="88" customFormat="1" x14ac:dyDescent="0.2">
      <c r="A597" s="114"/>
      <c r="D597" s="94"/>
      <c r="E597" s="115"/>
      <c r="F597" s="115"/>
      <c r="G597" s="115"/>
      <c r="H597" s="116"/>
      <c r="I597" s="116"/>
      <c r="J597" s="116"/>
    </row>
    <row r="598" spans="1:10" s="88" customFormat="1" x14ac:dyDescent="0.2">
      <c r="A598" s="114"/>
      <c r="D598" s="94"/>
      <c r="E598" s="115"/>
      <c r="F598" s="115"/>
      <c r="G598" s="115"/>
      <c r="H598" s="116"/>
      <c r="I598" s="116"/>
      <c r="J598" s="116"/>
    </row>
    <row r="599" spans="1:10" s="88" customFormat="1" x14ac:dyDescent="0.2">
      <c r="A599" s="114"/>
      <c r="D599" s="94"/>
      <c r="E599" s="115"/>
      <c r="F599" s="115"/>
      <c r="G599" s="115"/>
      <c r="H599" s="116"/>
      <c r="I599" s="116"/>
      <c r="J599" s="116"/>
    </row>
    <row r="600" spans="1:10" s="88" customFormat="1" x14ac:dyDescent="0.2">
      <c r="A600" s="114"/>
      <c r="D600" s="94"/>
      <c r="E600" s="115"/>
      <c r="F600" s="115"/>
      <c r="G600" s="115"/>
      <c r="H600" s="116"/>
      <c r="I600" s="116"/>
      <c r="J600" s="116"/>
    </row>
    <row r="601" spans="1:10" s="88" customFormat="1" x14ac:dyDescent="0.2">
      <c r="A601" s="114"/>
      <c r="D601" s="94"/>
      <c r="E601" s="115"/>
      <c r="F601" s="115"/>
      <c r="G601" s="115"/>
      <c r="H601" s="116"/>
      <c r="I601" s="116"/>
      <c r="J601" s="116"/>
    </row>
    <row r="602" spans="1:10" s="88" customFormat="1" x14ac:dyDescent="0.2">
      <c r="A602" s="114"/>
      <c r="D602" s="94"/>
      <c r="E602" s="115"/>
      <c r="F602" s="115"/>
      <c r="G602" s="115"/>
      <c r="H602" s="116"/>
      <c r="I602" s="116"/>
      <c r="J602" s="116"/>
    </row>
    <row r="603" spans="1:10" s="88" customFormat="1" x14ac:dyDescent="0.2">
      <c r="A603" s="114"/>
      <c r="D603" s="94"/>
      <c r="E603" s="115"/>
      <c r="F603" s="115"/>
      <c r="G603" s="115"/>
      <c r="H603" s="116"/>
      <c r="I603" s="116"/>
      <c r="J603" s="116"/>
    </row>
    <row r="604" spans="1:10" s="88" customFormat="1" x14ac:dyDescent="0.2">
      <c r="A604" s="114"/>
      <c r="D604" s="94"/>
      <c r="E604" s="115"/>
      <c r="F604" s="115"/>
      <c r="G604" s="115"/>
      <c r="H604" s="116"/>
      <c r="I604" s="116"/>
      <c r="J604" s="116"/>
    </row>
    <row r="605" spans="1:10" s="88" customFormat="1" x14ac:dyDescent="0.2">
      <c r="A605" s="114"/>
      <c r="D605" s="94"/>
      <c r="E605" s="115"/>
      <c r="F605" s="115"/>
      <c r="G605" s="115"/>
      <c r="H605" s="116"/>
      <c r="I605" s="116"/>
      <c r="J605" s="116"/>
    </row>
    <row r="606" spans="1:10" s="88" customFormat="1" x14ac:dyDescent="0.2">
      <c r="A606" s="114"/>
      <c r="D606" s="94"/>
      <c r="E606" s="115"/>
      <c r="F606" s="115"/>
      <c r="G606" s="115"/>
      <c r="H606" s="116"/>
      <c r="I606" s="116"/>
      <c r="J606" s="116"/>
    </row>
    <row r="607" spans="1:10" s="88" customFormat="1" x14ac:dyDescent="0.2">
      <c r="A607" s="114"/>
      <c r="D607" s="94"/>
      <c r="E607" s="115"/>
      <c r="F607" s="115"/>
      <c r="G607" s="115"/>
      <c r="H607" s="116"/>
      <c r="I607" s="116"/>
      <c r="J607" s="116"/>
    </row>
    <row r="608" spans="1:10" s="88" customFormat="1" x14ac:dyDescent="0.2">
      <c r="A608" s="114"/>
      <c r="D608" s="94"/>
      <c r="E608" s="115"/>
      <c r="F608" s="115"/>
      <c r="G608" s="115"/>
      <c r="H608" s="116"/>
      <c r="I608" s="116"/>
      <c r="J608" s="116"/>
    </row>
    <row r="609" spans="1:10" s="88" customFormat="1" x14ac:dyDescent="0.2">
      <c r="A609" s="114"/>
      <c r="D609" s="94"/>
      <c r="E609" s="115"/>
      <c r="F609" s="115"/>
      <c r="G609" s="115"/>
      <c r="H609" s="116"/>
      <c r="I609" s="116"/>
      <c r="J609" s="116"/>
    </row>
    <row r="610" spans="1:10" s="88" customFormat="1" x14ac:dyDescent="0.2">
      <c r="A610" s="114"/>
      <c r="D610" s="94"/>
      <c r="E610" s="115"/>
      <c r="F610" s="115"/>
      <c r="G610" s="115"/>
      <c r="H610" s="116"/>
      <c r="I610" s="116"/>
      <c r="J610" s="116"/>
    </row>
    <row r="611" spans="1:10" s="88" customFormat="1" x14ac:dyDescent="0.2">
      <c r="A611" s="114"/>
      <c r="D611" s="94"/>
      <c r="E611" s="115"/>
      <c r="F611" s="115"/>
      <c r="G611" s="115"/>
      <c r="H611" s="116"/>
      <c r="I611" s="116"/>
      <c r="J611" s="116"/>
    </row>
    <row r="612" spans="1:10" s="88" customFormat="1" x14ac:dyDescent="0.2">
      <c r="A612" s="114"/>
      <c r="D612" s="94"/>
      <c r="E612" s="115"/>
      <c r="F612" s="115"/>
      <c r="G612" s="115"/>
      <c r="H612" s="116"/>
      <c r="I612" s="116"/>
      <c r="J612" s="116"/>
    </row>
    <row r="613" spans="1:10" s="88" customFormat="1" x14ac:dyDescent="0.2">
      <c r="A613" s="114"/>
      <c r="D613" s="94"/>
      <c r="E613" s="115"/>
      <c r="F613" s="115"/>
      <c r="G613" s="115"/>
      <c r="H613" s="116"/>
      <c r="I613" s="116"/>
      <c r="J613" s="116"/>
    </row>
    <row r="614" spans="1:10" s="88" customFormat="1" x14ac:dyDescent="0.2">
      <c r="A614" s="114"/>
      <c r="D614" s="94"/>
      <c r="E614" s="115"/>
      <c r="F614" s="115"/>
      <c r="G614" s="115"/>
      <c r="H614" s="116"/>
      <c r="I614" s="116"/>
      <c r="J614" s="116"/>
    </row>
    <row r="615" spans="1:10" s="88" customFormat="1" x14ac:dyDescent="0.2">
      <c r="A615" s="114"/>
      <c r="D615" s="94"/>
      <c r="E615" s="115"/>
      <c r="F615" s="115"/>
      <c r="G615" s="115"/>
      <c r="H615" s="116"/>
      <c r="I615" s="116"/>
      <c r="J615" s="116"/>
    </row>
    <row r="616" spans="1:10" s="88" customFormat="1" x14ac:dyDescent="0.2">
      <c r="A616" s="114"/>
      <c r="D616" s="94"/>
      <c r="E616" s="115"/>
      <c r="F616" s="115"/>
      <c r="G616" s="115"/>
      <c r="H616" s="116"/>
      <c r="I616" s="116"/>
      <c r="J616" s="116"/>
    </row>
    <row r="617" spans="1:10" s="88" customFormat="1" x14ac:dyDescent="0.2">
      <c r="A617" s="114"/>
      <c r="D617" s="94"/>
      <c r="E617" s="115"/>
      <c r="F617" s="115"/>
      <c r="G617" s="115"/>
      <c r="H617" s="116"/>
      <c r="I617" s="116"/>
      <c r="J617" s="116"/>
    </row>
    <row r="618" spans="1:10" s="88" customFormat="1" x14ac:dyDescent="0.2">
      <c r="A618" s="114"/>
      <c r="D618" s="94"/>
      <c r="E618" s="115"/>
      <c r="F618" s="115"/>
      <c r="G618" s="115"/>
      <c r="H618" s="116"/>
      <c r="I618" s="116"/>
      <c r="J618" s="116"/>
    </row>
    <row r="619" spans="1:10" s="88" customFormat="1" x14ac:dyDescent="0.2">
      <c r="A619" s="114"/>
      <c r="D619" s="94"/>
      <c r="E619" s="115"/>
      <c r="F619" s="115"/>
      <c r="G619" s="115"/>
      <c r="H619" s="116"/>
      <c r="I619" s="116"/>
      <c r="J619" s="116"/>
    </row>
    <row r="620" spans="1:10" s="88" customFormat="1" x14ac:dyDescent="0.2">
      <c r="A620" s="114"/>
      <c r="D620" s="94"/>
      <c r="E620" s="115"/>
      <c r="F620" s="115"/>
      <c r="G620" s="115"/>
      <c r="H620" s="116"/>
      <c r="I620" s="116"/>
      <c r="J620" s="116"/>
    </row>
    <row r="621" spans="1:10" s="88" customFormat="1" x14ac:dyDescent="0.2">
      <c r="A621" s="114"/>
      <c r="D621" s="94"/>
      <c r="E621" s="115"/>
      <c r="F621" s="115"/>
      <c r="G621" s="115"/>
      <c r="H621" s="116"/>
      <c r="I621" s="116"/>
      <c r="J621" s="116"/>
    </row>
    <row r="622" spans="1:10" s="88" customFormat="1" x14ac:dyDescent="0.2">
      <c r="A622" s="114"/>
      <c r="D622" s="94"/>
      <c r="E622" s="115"/>
      <c r="F622" s="115"/>
      <c r="G622" s="115"/>
      <c r="H622" s="116"/>
      <c r="I622" s="116"/>
      <c r="J622" s="116"/>
    </row>
    <row r="623" spans="1:10" s="88" customFormat="1" x14ac:dyDescent="0.2">
      <c r="A623" s="114"/>
      <c r="D623" s="94"/>
      <c r="E623" s="115"/>
      <c r="F623" s="115"/>
      <c r="G623" s="115"/>
      <c r="H623" s="116"/>
      <c r="I623" s="116"/>
      <c r="J623" s="116"/>
    </row>
    <row r="624" spans="1:10" s="88" customFormat="1" x14ac:dyDescent="0.2">
      <c r="A624" s="114"/>
      <c r="D624" s="94"/>
      <c r="E624" s="115"/>
      <c r="F624" s="115"/>
      <c r="G624" s="115"/>
      <c r="H624" s="116"/>
      <c r="I624" s="116"/>
      <c r="J624" s="116"/>
    </row>
    <row r="625" spans="1:10" s="88" customFormat="1" x14ac:dyDescent="0.2">
      <c r="A625" s="114"/>
      <c r="D625" s="94"/>
      <c r="E625" s="115"/>
      <c r="F625" s="115"/>
      <c r="G625" s="115"/>
      <c r="H625" s="116"/>
      <c r="I625" s="116"/>
      <c r="J625" s="116"/>
    </row>
    <row r="626" spans="1:10" s="88" customFormat="1" x14ac:dyDescent="0.2">
      <c r="A626" s="114"/>
      <c r="D626" s="94"/>
      <c r="E626" s="115"/>
      <c r="F626" s="115"/>
      <c r="G626" s="115"/>
      <c r="H626" s="116"/>
      <c r="I626" s="116"/>
      <c r="J626" s="116"/>
    </row>
    <row r="627" spans="1:10" s="88" customFormat="1" x14ac:dyDescent="0.2">
      <c r="A627" s="114"/>
      <c r="D627" s="94"/>
      <c r="E627" s="115"/>
      <c r="F627" s="115"/>
      <c r="G627" s="115"/>
      <c r="H627" s="116"/>
      <c r="I627" s="116"/>
      <c r="J627" s="116"/>
    </row>
    <row r="628" spans="1:10" s="88" customFormat="1" x14ac:dyDescent="0.2">
      <c r="A628" s="114"/>
      <c r="D628" s="94"/>
      <c r="E628" s="115"/>
      <c r="F628" s="115"/>
      <c r="G628" s="115"/>
      <c r="H628" s="116"/>
      <c r="I628" s="116"/>
      <c r="J628" s="116"/>
    </row>
    <row r="629" spans="1:10" s="88" customFormat="1" x14ac:dyDescent="0.2">
      <c r="A629" s="114"/>
      <c r="D629" s="94"/>
      <c r="E629" s="115"/>
      <c r="F629" s="115"/>
      <c r="G629" s="115"/>
      <c r="H629" s="116"/>
      <c r="I629" s="116"/>
      <c r="J629" s="116"/>
    </row>
    <row r="630" spans="1:10" s="88" customFormat="1" x14ac:dyDescent="0.2">
      <c r="A630" s="114"/>
      <c r="D630" s="94"/>
      <c r="E630" s="115"/>
      <c r="F630" s="115"/>
      <c r="G630" s="115"/>
      <c r="H630" s="116"/>
      <c r="I630" s="116"/>
      <c r="J630" s="116"/>
    </row>
    <row r="631" spans="1:10" s="88" customFormat="1" x14ac:dyDescent="0.2">
      <c r="A631" s="114"/>
      <c r="D631" s="94"/>
      <c r="E631" s="115"/>
      <c r="F631" s="115"/>
      <c r="G631" s="115"/>
      <c r="H631" s="116"/>
      <c r="I631" s="116"/>
      <c r="J631" s="116"/>
    </row>
    <row r="632" spans="1:10" s="88" customFormat="1" x14ac:dyDescent="0.2">
      <c r="A632" s="114"/>
      <c r="D632" s="94"/>
      <c r="E632" s="115"/>
      <c r="F632" s="115"/>
      <c r="G632" s="115"/>
      <c r="H632" s="116"/>
      <c r="I632" s="116"/>
      <c r="J632" s="116"/>
    </row>
    <row r="633" spans="1:10" s="88" customFormat="1" x14ac:dyDescent="0.2">
      <c r="A633" s="114"/>
      <c r="D633" s="94"/>
      <c r="E633" s="115"/>
      <c r="F633" s="115"/>
      <c r="G633" s="115"/>
      <c r="H633" s="116"/>
      <c r="I633" s="116"/>
      <c r="J633" s="116"/>
    </row>
    <row r="634" spans="1:10" s="88" customFormat="1" x14ac:dyDescent="0.2">
      <c r="A634" s="114"/>
      <c r="D634" s="94"/>
      <c r="E634" s="115"/>
      <c r="F634" s="115"/>
      <c r="G634" s="115"/>
      <c r="H634" s="116"/>
      <c r="I634" s="116"/>
      <c r="J634" s="116"/>
    </row>
    <row r="635" spans="1:10" s="88" customFormat="1" x14ac:dyDescent="0.2">
      <c r="A635" s="114"/>
      <c r="D635" s="94"/>
      <c r="E635" s="115"/>
      <c r="F635" s="115"/>
      <c r="G635" s="115"/>
      <c r="H635" s="116"/>
      <c r="I635" s="116"/>
      <c r="J635" s="116"/>
    </row>
    <row r="636" spans="1:10" s="88" customFormat="1" x14ac:dyDescent="0.2">
      <c r="A636" s="114"/>
      <c r="D636" s="94"/>
      <c r="E636" s="115"/>
      <c r="F636" s="115"/>
      <c r="G636" s="115"/>
      <c r="H636" s="116"/>
      <c r="I636" s="116"/>
      <c r="J636" s="116"/>
    </row>
    <row r="637" spans="1:10" s="88" customFormat="1" x14ac:dyDescent="0.2">
      <c r="A637" s="114"/>
      <c r="D637" s="94"/>
      <c r="E637" s="115"/>
      <c r="F637" s="115"/>
      <c r="G637" s="115"/>
      <c r="H637" s="116"/>
      <c r="I637" s="116"/>
      <c r="J637" s="116"/>
    </row>
    <row r="638" spans="1:10" s="88" customFormat="1" x14ac:dyDescent="0.2">
      <c r="A638" s="114"/>
      <c r="D638" s="94"/>
      <c r="E638" s="115"/>
      <c r="F638" s="115"/>
      <c r="G638" s="115"/>
      <c r="H638" s="116"/>
      <c r="I638" s="116"/>
      <c r="J638" s="116"/>
    </row>
    <row r="639" spans="1:10" s="88" customFormat="1" x14ac:dyDescent="0.2">
      <c r="A639" s="114"/>
      <c r="D639" s="94"/>
      <c r="E639" s="115"/>
      <c r="F639" s="115"/>
      <c r="G639" s="115"/>
      <c r="H639" s="116"/>
      <c r="I639" s="116"/>
      <c r="J639" s="116"/>
    </row>
    <row r="640" spans="1:10" s="88" customFormat="1" x14ac:dyDescent="0.2">
      <c r="A640" s="114"/>
      <c r="D640" s="94"/>
      <c r="E640" s="115"/>
      <c r="F640" s="115"/>
      <c r="G640" s="115"/>
      <c r="H640" s="116"/>
      <c r="I640" s="116"/>
      <c r="J640" s="116"/>
    </row>
    <row r="641" spans="1:10" s="88" customFormat="1" x14ac:dyDescent="0.2">
      <c r="A641" s="114"/>
      <c r="D641" s="94"/>
      <c r="E641" s="115"/>
      <c r="F641" s="115"/>
      <c r="G641" s="115"/>
      <c r="H641" s="116"/>
      <c r="I641" s="116"/>
      <c r="J641" s="116"/>
    </row>
    <row r="642" spans="1:10" s="88" customFormat="1" x14ac:dyDescent="0.2">
      <c r="A642" s="114"/>
      <c r="D642" s="94"/>
      <c r="E642" s="115"/>
      <c r="F642" s="115"/>
      <c r="G642" s="115"/>
      <c r="H642" s="116"/>
      <c r="I642" s="116"/>
      <c r="J642" s="116"/>
    </row>
    <row r="643" spans="1:10" s="88" customFormat="1" x14ac:dyDescent="0.2">
      <c r="A643" s="114"/>
      <c r="D643" s="94"/>
      <c r="E643" s="115"/>
      <c r="F643" s="115"/>
      <c r="G643" s="115"/>
      <c r="H643" s="116"/>
      <c r="I643" s="116"/>
      <c r="J643" s="116"/>
    </row>
    <row r="644" spans="1:10" s="88" customFormat="1" x14ac:dyDescent="0.2">
      <c r="A644" s="114"/>
      <c r="D644" s="94"/>
      <c r="E644" s="115"/>
      <c r="F644" s="115"/>
      <c r="G644" s="115"/>
      <c r="H644" s="116"/>
      <c r="I644" s="116"/>
      <c r="J644" s="116"/>
    </row>
    <row r="645" spans="1:10" s="88" customFormat="1" x14ac:dyDescent="0.2">
      <c r="A645" s="114"/>
      <c r="D645" s="94"/>
      <c r="E645" s="115"/>
      <c r="F645" s="115"/>
      <c r="G645" s="115"/>
      <c r="H645" s="116"/>
      <c r="I645" s="116"/>
      <c r="J645" s="116"/>
    </row>
    <row r="646" spans="1:10" s="88" customFormat="1" x14ac:dyDescent="0.2">
      <c r="A646" s="114"/>
      <c r="D646" s="94"/>
      <c r="E646" s="115"/>
      <c r="F646" s="115"/>
      <c r="G646" s="115"/>
      <c r="H646" s="116"/>
      <c r="I646" s="116"/>
      <c r="J646" s="116"/>
    </row>
    <row r="647" spans="1:10" s="88" customFormat="1" x14ac:dyDescent="0.2">
      <c r="A647" s="114"/>
      <c r="D647" s="94"/>
      <c r="E647" s="115"/>
      <c r="F647" s="115"/>
      <c r="G647" s="115"/>
      <c r="H647" s="116"/>
      <c r="I647" s="116"/>
      <c r="J647" s="116"/>
    </row>
    <row r="648" spans="1:10" s="88" customFormat="1" x14ac:dyDescent="0.2">
      <c r="A648" s="114"/>
      <c r="D648" s="94"/>
      <c r="E648" s="115"/>
      <c r="F648" s="115"/>
      <c r="G648" s="115"/>
      <c r="H648" s="116"/>
      <c r="I648" s="116"/>
      <c r="J648" s="116"/>
    </row>
    <row r="649" spans="1:10" s="88" customFormat="1" x14ac:dyDescent="0.2">
      <c r="A649" s="114"/>
      <c r="D649" s="94"/>
      <c r="E649" s="115"/>
      <c r="F649" s="115"/>
      <c r="G649" s="115"/>
      <c r="H649" s="116"/>
      <c r="I649" s="116"/>
      <c r="J649" s="116"/>
    </row>
    <row r="650" spans="1:10" s="88" customFormat="1" x14ac:dyDescent="0.2">
      <c r="A650" s="114"/>
      <c r="D650" s="94"/>
      <c r="E650" s="115"/>
      <c r="F650" s="115"/>
      <c r="G650" s="115"/>
      <c r="H650" s="116"/>
      <c r="I650" s="116"/>
      <c r="J650" s="116"/>
    </row>
    <row r="651" spans="1:10" s="88" customFormat="1" x14ac:dyDescent="0.2">
      <c r="A651" s="114"/>
      <c r="D651" s="94"/>
      <c r="E651" s="115"/>
      <c r="F651" s="115"/>
      <c r="G651" s="115"/>
      <c r="H651" s="116"/>
      <c r="I651" s="116"/>
      <c r="J651" s="116"/>
    </row>
    <row r="652" spans="1:10" s="88" customFormat="1" x14ac:dyDescent="0.2">
      <c r="A652" s="114"/>
      <c r="D652" s="94"/>
      <c r="E652" s="115"/>
      <c r="F652" s="115"/>
      <c r="G652" s="115"/>
      <c r="H652" s="116"/>
      <c r="I652" s="116"/>
      <c r="J652" s="116"/>
    </row>
    <row r="653" spans="1:10" s="88" customFormat="1" x14ac:dyDescent="0.2">
      <c r="A653" s="114"/>
      <c r="D653" s="94"/>
      <c r="E653" s="115"/>
      <c r="F653" s="115"/>
      <c r="G653" s="115"/>
      <c r="H653" s="116"/>
      <c r="I653" s="116"/>
      <c r="J653" s="116"/>
    </row>
    <row r="654" spans="1:10" s="88" customFormat="1" x14ac:dyDescent="0.2">
      <c r="A654" s="114"/>
      <c r="D654" s="94"/>
      <c r="E654" s="115"/>
      <c r="F654" s="115"/>
      <c r="G654" s="115"/>
      <c r="H654" s="116"/>
      <c r="I654" s="116"/>
      <c r="J654" s="116"/>
    </row>
    <row r="655" spans="1:10" s="88" customFormat="1" x14ac:dyDescent="0.2">
      <c r="A655" s="114"/>
      <c r="D655" s="94"/>
      <c r="E655" s="115"/>
      <c r="F655" s="115"/>
      <c r="G655" s="115"/>
      <c r="H655" s="116"/>
      <c r="I655" s="116"/>
      <c r="J655" s="116"/>
    </row>
    <row r="656" spans="1:10" s="88" customFormat="1" x14ac:dyDescent="0.2">
      <c r="A656" s="114"/>
      <c r="D656" s="94"/>
      <c r="E656" s="115"/>
      <c r="F656" s="115"/>
      <c r="G656" s="115"/>
      <c r="H656" s="116"/>
      <c r="I656" s="116"/>
      <c r="J656" s="116"/>
    </row>
    <row r="657" spans="1:10" s="88" customFormat="1" x14ac:dyDescent="0.2">
      <c r="A657" s="114"/>
      <c r="D657" s="94"/>
      <c r="E657" s="115"/>
      <c r="F657" s="115"/>
      <c r="G657" s="115"/>
      <c r="H657" s="116"/>
      <c r="I657" s="116"/>
      <c r="J657" s="116"/>
    </row>
    <row r="658" spans="1:10" s="88" customFormat="1" x14ac:dyDescent="0.2">
      <c r="A658" s="114"/>
      <c r="D658" s="94"/>
      <c r="E658" s="115"/>
      <c r="F658" s="115"/>
      <c r="G658" s="115"/>
      <c r="H658" s="116"/>
      <c r="I658" s="116"/>
      <c r="J658" s="116"/>
    </row>
    <row r="659" spans="1:10" s="88" customFormat="1" x14ac:dyDescent="0.2">
      <c r="A659" s="114"/>
      <c r="D659" s="94"/>
      <c r="E659" s="115"/>
      <c r="F659" s="115"/>
      <c r="G659" s="115"/>
      <c r="H659" s="116"/>
      <c r="I659" s="116"/>
      <c r="J659" s="116"/>
    </row>
    <row r="660" spans="1:10" s="88" customFormat="1" x14ac:dyDescent="0.2">
      <c r="A660" s="114"/>
      <c r="D660" s="94"/>
      <c r="E660" s="115"/>
      <c r="F660" s="115"/>
      <c r="G660" s="115"/>
      <c r="H660" s="116"/>
      <c r="I660" s="116"/>
      <c r="J660" s="116"/>
    </row>
    <row r="661" spans="1:10" s="88" customFormat="1" x14ac:dyDescent="0.2">
      <c r="A661" s="114"/>
      <c r="D661" s="94"/>
      <c r="E661" s="115"/>
      <c r="F661" s="115"/>
      <c r="G661" s="115"/>
      <c r="H661" s="116"/>
      <c r="I661" s="116"/>
      <c r="J661" s="116"/>
    </row>
    <row r="662" spans="1:10" s="88" customFormat="1" x14ac:dyDescent="0.2">
      <c r="A662" s="114"/>
      <c r="D662" s="94"/>
      <c r="E662" s="115"/>
      <c r="F662" s="115"/>
      <c r="G662" s="115"/>
      <c r="H662" s="116"/>
      <c r="I662" s="116"/>
      <c r="J662" s="116"/>
    </row>
    <row r="663" spans="1:10" s="88" customFormat="1" x14ac:dyDescent="0.2">
      <c r="A663" s="114"/>
      <c r="D663" s="94"/>
      <c r="E663" s="115"/>
      <c r="F663" s="115"/>
      <c r="G663" s="115"/>
      <c r="H663" s="116"/>
      <c r="I663" s="116"/>
      <c r="J663" s="116"/>
    </row>
    <row r="664" spans="1:10" s="88" customFormat="1" x14ac:dyDescent="0.2">
      <c r="A664" s="114"/>
      <c r="D664" s="94"/>
      <c r="E664" s="115"/>
      <c r="F664" s="115"/>
      <c r="G664" s="115"/>
      <c r="H664" s="116"/>
      <c r="I664" s="116"/>
      <c r="J664" s="116"/>
    </row>
    <row r="665" spans="1:10" s="88" customFormat="1" x14ac:dyDescent="0.2">
      <c r="A665" s="114"/>
      <c r="D665" s="94"/>
      <c r="E665" s="115"/>
      <c r="F665" s="115"/>
      <c r="G665" s="115"/>
      <c r="H665" s="116"/>
      <c r="I665" s="116"/>
      <c r="J665" s="116"/>
    </row>
    <row r="666" spans="1:10" s="88" customFormat="1" x14ac:dyDescent="0.2">
      <c r="A666" s="114"/>
      <c r="D666" s="94"/>
      <c r="E666" s="115"/>
      <c r="F666" s="115"/>
      <c r="G666" s="115"/>
      <c r="H666" s="116"/>
      <c r="I666" s="116"/>
      <c r="J666" s="116"/>
    </row>
    <row r="667" spans="1:10" s="88" customFormat="1" x14ac:dyDescent="0.2">
      <c r="A667" s="114"/>
      <c r="D667" s="94"/>
      <c r="E667" s="115"/>
      <c r="F667" s="115"/>
      <c r="G667" s="115"/>
      <c r="H667" s="116"/>
      <c r="I667" s="116"/>
      <c r="J667" s="116"/>
    </row>
    <row r="668" spans="1:10" s="88" customFormat="1" x14ac:dyDescent="0.2">
      <c r="A668" s="114"/>
      <c r="D668" s="94"/>
      <c r="E668" s="115"/>
      <c r="F668" s="115"/>
      <c r="G668" s="115"/>
      <c r="H668" s="116"/>
      <c r="I668" s="116"/>
      <c r="J668" s="116"/>
    </row>
    <row r="669" spans="1:10" s="88" customFormat="1" x14ac:dyDescent="0.2">
      <c r="A669" s="114"/>
      <c r="D669" s="94"/>
      <c r="E669" s="115"/>
      <c r="F669" s="115"/>
      <c r="G669" s="115"/>
      <c r="H669" s="116"/>
      <c r="I669" s="116"/>
      <c r="J669" s="116"/>
    </row>
    <row r="670" spans="1:10" s="88" customFormat="1" x14ac:dyDescent="0.2">
      <c r="A670" s="114"/>
      <c r="D670" s="94"/>
      <c r="E670" s="115"/>
      <c r="F670" s="115"/>
      <c r="G670" s="115"/>
      <c r="H670" s="116"/>
      <c r="I670" s="116"/>
      <c r="J670" s="116"/>
    </row>
    <row r="671" spans="1:10" s="88" customFormat="1" x14ac:dyDescent="0.2">
      <c r="A671" s="114"/>
      <c r="D671" s="94"/>
      <c r="E671" s="115"/>
      <c r="F671" s="115"/>
      <c r="G671" s="115"/>
      <c r="H671" s="116"/>
      <c r="I671" s="116"/>
      <c r="J671" s="116"/>
    </row>
    <row r="672" spans="1:10" s="88" customFormat="1" x14ac:dyDescent="0.2">
      <c r="A672" s="114"/>
      <c r="D672" s="94"/>
      <c r="E672" s="115"/>
      <c r="F672" s="115"/>
      <c r="G672" s="115"/>
      <c r="H672" s="116"/>
      <c r="I672" s="116"/>
      <c r="J672" s="116"/>
    </row>
    <row r="673" spans="1:10" s="88" customFormat="1" x14ac:dyDescent="0.2">
      <c r="A673" s="114"/>
      <c r="D673" s="94"/>
      <c r="E673" s="115"/>
      <c r="F673" s="115"/>
      <c r="G673" s="115"/>
      <c r="H673" s="116"/>
      <c r="I673" s="116"/>
      <c r="J673" s="116"/>
    </row>
    <row r="674" spans="1:10" s="88" customFormat="1" x14ac:dyDescent="0.2">
      <c r="A674" s="114"/>
      <c r="D674" s="94"/>
      <c r="E674" s="115"/>
      <c r="F674" s="115"/>
      <c r="G674" s="115"/>
      <c r="H674" s="116"/>
      <c r="I674" s="116"/>
      <c r="J674" s="116"/>
    </row>
    <row r="675" spans="1:10" s="88" customFormat="1" x14ac:dyDescent="0.2">
      <c r="A675" s="114"/>
      <c r="D675" s="94"/>
      <c r="E675" s="115"/>
      <c r="F675" s="115"/>
      <c r="G675" s="115"/>
      <c r="H675" s="116"/>
      <c r="I675" s="116"/>
      <c r="J675" s="116"/>
    </row>
    <row r="676" spans="1:10" s="88" customFormat="1" x14ac:dyDescent="0.2">
      <c r="A676" s="114"/>
      <c r="D676" s="94"/>
      <c r="E676" s="115"/>
      <c r="F676" s="115"/>
      <c r="G676" s="115"/>
      <c r="H676" s="116"/>
      <c r="I676" s="116"/>
      <c r="J676" s="116"/>
    </row>
    <row r="677" spans="1:10" s="88" customFormat="1" x14ac:dyDescent="0.2">
      <c r="A677" s="114"/>
      <c r="D677" s="94"/>
      <c r="E677" s="115"/>
      <c r="F677" s="115"/>
      <c r="G677" s="115"/>
      <c r="H677" s="116"/>
      <c r="I677" s="116"/>
      <c r="J677" s="116"/>
    </row>
    <row r="678" spans="1:10" s="88" customFormat="1" x14ac:dyDescent="0.2">
      <c r="A678" s="114"/>
      <c r="D678" s="94"/>
      <c r="E678" s="115"/>
      <c r="F678" s="115"/>
      <c r="G678" s="115"/>
      <c r="H678" s="116"/>
      <c r="I678" s="116"/>
      <c r="J678" s="116"/>
    </row>
    <row r="679" spans="1:10" s="88" customFormat="1" x14ac:dyDescent="0.2">
      <c r="A679" s="114"/>
      <c r="D679" s="94"/>
      <c r="E679" s="115"/>
      <c r="F679" s="115"/>
      <c r="G679" s="115"/>
      <c r="H679" s="116"/>
      <c r="I679" s="116"/>
      <c r="J679" s="116"/>
    </row>
    <row r="680" spans="1:10" s="88" customFormat="1" x14ac:dyDescent="0.2">
      <c r="A680" s="114"/>
      <c r="D680" s="94"/>
      <c r="E680" s="115"/>
      <c r="F680" s="115"/>
      <c r="G680" s="115"/>
      <c r="H680" s="116"/>
      <c r="I680" s="116"/>
      <c r="J680" s="116"/>
    </row>
    <row r="681" spans="1:10" s="88" customFormat="1" x14ac:dyDescent="0.2">
      <c r="A681" s="114"/>
      <c r="D681" s="94"/>
      <c r="E681" s="115"/>
      <c r="F681" s="115"/>
      <c r="G681" s="115"/>
      <c r="H681" s="116"/>
      <c r="I681" s="116"/>
      <c r="J681" s="116"/>
    </row>
    <row r="682" spans="1:10" s="88" customFormat="1" x14ac:dyDescent="0.2">
      <c r="A682" s="114"/>
      <c r="D682" s="94"/>
      <c r="E682" s="115"/>
      <c r="F682" s="115"/>
      <c r="G682" s="115"/>
      <c r="H682" s="116"/>
      <c r="I682" s="116"/>
      <c r="J682" s="116"/>
    </row>
    <row r="683" spans="1:10" s="88" customFormat="1" x14ac:dyDescent="0.2">
      <c r="A683" s="114"/>
      <c r="D683" s="94"/>
      <c r="E683" s="115"/>
      <c r="F683" s="115"/>
      <c r="G683" s="115"/>
      <c r="H683" s="116"/>
      <c r="I683" s="116"/>
      <c r="J683" s="116"/>
    </row>
    <row r="684" spans="1:10" s="88" customFormat="1" x14ac:dyDescent="0.2">
      <c r="A684" s="114"/>
      <c r="D684" s="94"/>
      <c r="E684" s="115"/>
      <c r="F684" s="115"/>
      <c r="G684" s="115"/>
      <c r="H684" s="116"/>
      <c r="I684" s="116"/>
      <c r="J684" s="116"/>
    </row>
    <row r="685" spans="1:10" s="88" customFormat="1" x14ac:dyDescent="0.2">
      <c r="A685" s="114"/>
      <c r="D685" s="94"/>
      <c r="E685" s="115"/>
      <c r="F685" s="115"/>
      <c r="G685" s="115"/>
      <c r="H685" s="116"/>
      <c r="I685" s="116"/>
      <c r="J685" s="116"/>
    </row>
    <row r="686" spans="1:10" s="88" customFormat="1" x14ac:dyDescent="0.2">
      <c r="A686" s="114"/>
      <c r="D686" s="94"/>
      <c r="E686" s="115"/>
      <c r="F686" s="115"/>
      <c r="G686" s="115"/>
      <c r="H686" s="116"/>
      <c r="I686" s="116"/>
      <c r="J686" s="116"/>
    </row>
    <row r="687" spans="1:10" s="88" customFormat="1" x14ac:dyDescent="0.2">
      <c r="A687" s="114"/>
      <c r="D687" s="94"/>
      <c r="E687" s="115"/>
      <c r="F687" s="115"/>
      <c r="G687" s="115"/>
      <c r="H687" s="116"/>
      <c r="I687" s="116"/>
      <c r="J687" s="116"/>
    </row>
    <row r="688" spans="1:10" s="88" customFormat="1" x14ac:dyDescent="0.2">
      <c r="A688" s="114"/>
      <c r="D688" s="94"/>
      <c r="E688" s="115"/>
      <c r="F688" s="115"/>
      <c r="G688" s="115"/>
      <c r="H688" s="116"/>
      <c r="I688" s="116"/>
      <c r="J688" s="116"/>
    </row>
    <row r="689" spans="1:10" s="88" customFormat="1" x14ac:dyDescent="0.2">
      <c r="A689" s="114"/>
      <c r="D689" s="94"/>
      <c r="E689" s="115"/>
      <c r="F689" s="115"/>
      <c r="G689" s="115"/>
      <c r="H689" s="116"/>
      <c r="I689" s="116"/>
      <c r="J689" s="116"/>
    </row>
    <row r="690" spans="1:10" s="88" customFormat="1" x14ac:dyDescent="0.2">
      <c r="A690" s="114"/>
      <c r="D690" s="94"/>
      <c r="E690" s="115"/>
      <c r="F690" s="115"/>
      <c r="G690" s="115"/>
      <c r="H690" s="116"/>
      <c r="I690" s="116"/>
      <c r="J690" s="116"/>
    </row>
    <row r="691" spans="1:10" s="88" customFormat="1" x14ac:dyDescent="0.2">
      <c r="A691" s="114"/>
      <c r="D691" s="94"/>
      <c r="E691" s="115"/>
      <c r="F691" s="115"/>
      <c r="G691" s="115"/>
      <c r="H691" s="116"/>
      <c r="I691" s="116"/>
      <c r="J691" s="116"/>
    </row>
    <row r="692" spans="1:10" s="88" customFormat="1" x14ac:dyDescent="0.2">
      <c r="A692" s="114"/>
      <c r="D692" s="94"/>
      <c r="E692" s="115"/>
      <c r="F692" s="115"/>
      <c r="G692" s="115"/>
      <c r="H692" s="116"/>
      <c r="I692" s="116"/>
      <c r="J692" s="116"/>
    </row>
    <row r="693" spans="1:10" s="88" customFormat="1" x14ac:dyDescent="0.2">
      <c r="A693" s="114"/>
      <c r="D693" s="94"/>
      <c r="E693" s="115"/>
      <c r="F693" s="115"/>
      <c r="G693" s="115"/>
      <c r="H693" s="116"/>
      <c r="I693" s="116"/>
      <c r="J693" s="116"/>
    </row>
    <row r="694" spans="1:10" s="88" customFormat="1" x14ac:dyDescent="0.2">
      <c r="A694" s="114"/>
      <c r="D694" s="94"/>
      <c r="E694" s="115"/>
      <c r="F694" s="115"/>
      <c r="G694" s="115"/>
      <c r="H694" s="116"/>
      <c r="I694" s="116"/>
      <c r="J694" s="116"/>
    </row>
    <row r="695" spans="1:10" s="88" customFormat="1" x14ac:dyDescent="0.2">
      <c r="A695" s="114"/>
      <c r="D695" s="94"/>
      <c r="E695" s="115"/>
      <c r="F695" s="115"/>
      <c r="G695" s="115"/>
      <c r="H695" s="116"/>
      <c r="I695" s="116"/>
      <c r="J695" s="116"/>
    </row>
    <row r="696" spans="1:10" s="88" customFormat="1" x14ac:dyDescent="0.2">
      <c r="A696" s="114"/>
      <c r="D696" s="94"/>
      <c r="E696" s="115"/>
      <c r="F696" s="115"/>
      <c r="G696" s="115"/>
      <c r="H696" s="116"/>
      <c r="I696" s="116"/>
      <c r="J696" s="116"/>
    </row>
    <row r="697" spans="1:10" s="88" customFormat="1" x14ac:dyDescent="0.2">
      <c r="A697" s="114"/>
      <c r="D697" s="94"/>
      <c r="E697" s="115"/>
      <c r="F697" s="115"/>
      <c r="G697" s="115"/>
      <c r="H697" s="116"/>
      <c r="I697" s="116"/>
      <c r="J697" s="116"/>
    </row>
    <row r="698" spans="1:10" s="88" customFormat="1" x14ac:dyDescent="0.2">
      <c r="A698" s="114"/>
      <c r="D698" s="94"/>
      <c r="E698" s="115"/>
      <c r="F698" s="115"/>
      <c r="G698" s="115"/>
      <c r="H698" s="116"/>
      <c r="I698" s="116"/>
      <c r="J698" s="116"/>
    </row>
    <row r="699" spans="1:10" s="88" customFormat="1" x14ac:dyDescent="0.2">
      <c r="A699" s="114"/>
      <c r="D699" s="94"/>
      <c r="E699" s="115"/>
      <c r="F699" s="115"/>
      <c r="G699" s="115"/>
      <c r="H699" s="116"/>
      <c r="I699" s="116"/>
      <c r="J699" s="116"/>
    </row>
    <row r="700" spans="1:10" s="88" customFormat="1" x14ac:dyDescent="0.2">
      <c r="A700" s="114"/>
      <c r="D700" s="94"/>
      <c r="E700" s="115"/>
      <c r="F700" s="115"/>
      <c r="G700" s="115"/>
      <c r="H700" s="116"/>
      <c r="I700" s="116"/>
      <c r="J700" s="116"/>
    </row>
    <row r="701" spans="1:10" s="88" customFormat="1" x14ac:dyDescent="0.2">
      <c r="A701" s="114"/>
      <c r="D701" s="94"/>
      <c r="E701" s="115"/>
      <c r="F701" s="115"/>
      <c r="G701" s="115"/>
      <c r="H701" s="116"/>
      <c r="I701" s="116"/>
      <c r="J701" s="116"/>
    </row>
    <row r="702" spans="1:10" s="88" customFormat="1" x14ac:dyDescent="0.2">
      <c r="A702" s="114"/>
      <c r="D702" s="94"/>
      <c r="E702" s="115"/>
      <c r="F702" s="115"/>
      <c r="G702" s="115"/>
      <c r="H702" s="116"/>
      <c r="I702" s="116"/>
      <c r="J702" s="116"/>
    </row>
    <row r="703" spans="1:10" s="88" customFormat="1" x14ac:dyDescent="0.2">
      <c r="A703" s="114"/>
      <c r="D703" s="94"/>
      <c r="E703" s="115"/>
      <c r="F703" s="115"/>
      <c r="G703" s="115"/>
      <c r="H703" s="116"/>
      <c r="I703" s="116"/>
      <c r="J703" s="116"/>
    </row>
    <row r="704" spans="1:10" s="88" customFormat="1" x14ac:dyDescent="0.2">
      <c r="A704" s="114"/>
      <c r="D704" s="94"/>
      <c r="E704" s="115"/>
      <c r="F704" s="115"/>
      <c r="G704" s="115"/>
      <c r="H704" s="116"/>
      <c r="I704" s="116"/>
      <c r="J704" s="116"/>
    </row>
    <row r="705" spans="1:10" s="88" customFormat="1" x14ac:dyDescent="0.2">
      <c r="A705" s="114"/>
      <c r="D705" s="94"/>
      <c r="E705" s="115"/>
      <c r="F705" s="115"/>
      <c r="G705" s="115"/>
      <c r="H705" s="116"/>
      <c r="I705" s="116"/>
      <c r="J705" s="116"/>
    </row>
    <row r="706" spans="1:10" s="88" customFormat="1" x14ac:dyDescent="0.2">
      <c r="A706" s="114"/>
      <c r="D706" s="94"/>
      <c r="E706" s="115"/>
      <c r="F706" s="115"/>
      <c r="G706" s="115"/>
      <c r="H706" s="116"/>
      <c r="I706" s="116"/>
      <c r="J706" s="116"/>
    </row>
    <row r="707" spans="1:10" s="88" customFormat="1" x14ac:dyDescent="0.2">
      <c r="A707" s="114"/>
      <c r="D707" s="94"/>
      <c r="E707" s="115"/>
      <c r="F707" s="115"/>
      <c r="G707" s="115"/>
      <c r="H707" s="116"/>
      <c r="I707" s="116"/>
      <c r="J707" s="116"/>
    </row>
    <row r="708" spans="1:10" s="88" customFormat="1" x14ac:dyDescent="0.2">
      <c r="A708" s="114"/>
      <c r="D708" s="94"/>
      <c r="E708" s="115"/>
      <c r="F708" s="115"/>
      <c r="G708" s="115"/>
      <c r="H708" s="116"/>
      <c r="I708" s="116"/>
      <c r="J708" s="116"/>
    </row>
    <row r="709" spans="1:10" s="88" customFormat="1" x14ac:dyDescent="0.2">
      <c r="A709" s="114"/>
      <c r="D709" s="94"/>
      <c r="E709" s="115"/>
      <c r="F709" s="115"/>
      <c r="G709" s="115"/>
      <c r="H709" s="116"/>
      <c r="I709" s="116"/>
      <c r="J709" s="116"/>
    </row>
    <row r="710" spans="1:10" s="88" customFormat="1" x14ac:dyDescent="0.2">
      <c r="A710" s="114"/>
      <c r="D710" s="94"/>
      <c r="E710" s="115"/>
      <c r="F710" s="115"/>
      <c r="G710" s="115"/>
      <c r="H710" s="116"/>
      <c r="I710" s="116"/>
      <c r="J710" s="116"/>
    </row>
    <row r="711" spans="1:10" s="88" customFormat="1" x14ac:dyDescent="0.2">
      <c r="A711" s="114"/>
      <c r="D711" s="94"/>
      <c r="E711" s="115"/>
      <c r="F711" s="115"/>
      <c r="G711" s="115"/>
      <c r="H711" s="116"/>
      <c r="I711" s="116"/>
      <c r="J711" s="116"/>
    </row>
    <row r="712" spans="1:10" s="88" customFormat="1" x14ac:dyDescent="0.2">
      <c r="A712" s="114"/>
      <c r="D712" s="94"/>
      <c r="E712" s="115"/>
      <c r="F712" s="115"/>
      <c r="G712" s="115"/>
      <c r="H712" s="116"/>
      <c r="I712" s="116"/>
      <c r="J712" s="116"/>
    </row>
    <row r="713" spans="1:10" s="88" customFormat="1" x14ac:dyDescent="0.2">
      <c r="A713" s="114"/>
      <c r="D713" s="94"/>
      <c r="E713" s="115"/>
      <c r="F713" s="115"/>
      <c r="G713" s="115"/>
      <c r="H713" s="116"/>
      <c r="I713" s="116"/>
      <c r="J713" s="116"/>
    </row>
    <row r="714" spans="1:10" s="88" customFormat="1" x14ac:dyDescent="0.2">
      <c r="A714" s="114"/>
      <c r="D714" s="94"/>
      <c r="E714" s="115"/>
      <c r="F714" s="115"/>
      <c r="G714" s="115"/>
      <c r="H714" s="116"/>
      <c r="I714" s="116"/>
      <c r="J714" s="116"/>
    </row>
    <row r="715" spans="1:10" s="88" customFormat="1" x14ac:dyDescent="0.2">
      <c r="A715" s="114"/>
      <c r="D715" s="94"/>
      <c r="E715" s="115"/>
      <c r="F715" s="115"/>
      <c r="G715" s="115"/>
      <c r="H715" s="116"/>
      <c r="I715" s="116"/>
      <c r="J715" s="116"/>
    </row>
    <row r="716" spans="1:10" s="88" customFormat="1" x14ac:dyDescent="0.2">
      <c r="A716" s="114"/>
      <c r="D716" s="94"/>
      <c r="E716" s="115"/>
      <c r="F716" s="115"/>
      <c r="G716" s="115"/>
      <c r="H716" s="116"/>
      <c r="I716" s="116"/>
      <c r="J716" s="116"/>
    </row>
    <row r="717" spans="1:10" s="88" customFormat="1" x14ac:dyDescent="0.2">
      <c r="A717" s="114"/>
      <c r="D717" s="94"/>
      <c r="E717" s="115"/>
      <c r="F717" s="115"/>
      <c r="G717" s="115"/>
      <c r="H717" s="116"/>
      <c r="I717" s="116"/>
      <c r="J717" s="116"/>
    </row>
    <row r="718" spans="1:10" s="88" customFormat="1" x14ac:dyDescent="0.2">
      <c r="A718" s="114"/>
      <c r="D718" s="94"/>
      <c r="E718" s="115"/>
      <c r="F718" s="115"/>
      <c r="G718" s="115"/>
      <c r="H718" s="116"/>
      <c r="I718" s="116"/>
      <c r="J718" s="116"/>
    </row>
    <row r="719" spans="1:10" s="88" customFormat="1" x14ac:dyDescent="0.2">
      <c r="A719" s="114"/>
      <c r="D719" s="94"/>
      <c r="E719" s="115"/>
      <c r="F719" s="115"/>
      <c r="G719" s="115"/>
      <c r="H719" s="116"/>
      <c r="I719" s="116"/>
      <c r="J719" s="116"/>
    </row>
    <row r="720" spans="1:10" s="88" customFormat="1" x14ac:dyDescent="0.2">
      <c r="A720" s="114"/>
      <c r="D720" s="94"/>
      <c r="E720" s="115"/>
      <c r="F720" s="115"/>
      <c r="G720" s="115"/>
      <c r="H720" s="116"/>
      <c r="I720" s="116"/>
      <c r="J720" s="116"/>
    </row>
    <row r="721" spans="1:10" s="88" customFormat="1" x14ac:dyDescent="0.2">
      <c r="A721" s="114"/>
      <c r="D721" s="94"/>
      <c r="E721" s="115"/>
      <c r="F721" s="115"/>
      <c r="G721" s="115"/>
      <c r="H721" s="116"/>
      <c r="I721" s="116"/>
      <c r="J721" s="116"/>
    </row>
    <row r="722" spans="1:10" s="88" customFormat="1" x14ac:dyDescent="0.2">
      <c r="A722" s="114"/>
      <c r="D722" s="94"/>
      <c r="E722" s="115"/>
      <c r="F722" s="115"/>
      <c r="G722" s="115"/>
      <c r="H722" s="116"/>
      <c r="I722" s="116"/>
      <c r="J722" s="116"/>
    </row>
    <row r="723" spans="1:10" s="88" customFormat="1" x14ac:dyDescent="0.2">
      <c r="A723" s="114"/>
      <c r="D723" s="94"/>
      <c r="E723" s="115"/>
      <c r="F723" s="115"/>
      <c r="G723" s="115"/>
      <c r="H723" s="116"/>
      <c r="I723" s="116"/>
      <c r="J723" s="116"/>
    </row>
    <row r="724" spans="1:10" s="88" customFormat="1" x14ac:dyDescent="0.2">
      <c r="A724" s="114"/>
      <c r="D724" s="94"/>
      <c r="E724" s="115"/>
      <c r="F724" s="115"/>
      <c r="G724" s="115"/>
      <c r="H724" s="116"/>
      <c r="I724" s="116"/>
      <c r="J724" s="116"/>
    </row>
    <row r="725" spans="1:10" s="88" customFormat="1" x14ac:dyDescent="0.2">
      <c r="A725" s="114"/>
      <c r="D725" s="94"/>
      <c r="E725" s="115"/>
      <c r="F725" s="115"/>
      <c r="G725" s="115"/>
      <c r="H725" s="116"/>
      <c r="I725" s="116"/>
      <c r="J725" s="116"/>
    </row>
    <row r="726" spans="1:10" s="88" customFormat="1" x14ac:dyDescent="0.2">
      <c r="A726" s="114"/>
      <c r="D726" s="94"/>
      <c r="E726" s="115"/>
      <c r="F726" s="115"/>
      <c r="G726" s="115"/>
      <c r="H726" s="116"/>
      <c r="I726" s="116"/>
      <c r="J726" s="116"/>
    </row>
    <row r="727" spans="1:10" s="88" customFormat="1" x14ac:dyDescent="0.2">
      <c r="A727" s="114"/>
      <c r="D727" s="94"/>
      <c r="E727" s="115"/>
      <c r="F727" s="115"/>
      <c r="G727" s="115"/>
      <c r="H727" s="116"/>
      <c r="I727" s="116"/>
      <c r="J727" s="116"/>
    </row>
    <row r="728" spans="1:10" s="88" customFormat="1" x14ac:dyDescent="0.2">
      <c r="A728" s="114"/>
      <c r="D728" s="94"/>
      <c r="E728" s="115"/>
      <c r="F728" s="115"/>
      <c r="G728" s="115"/>
      <c r="H728" s="116"/>
      <c r="I728" s="116"/>
      <c r="J728" s="116"/>
    </row>
    <row r="729" spans="1:10" s="88" customFormat="1" x14ac:dyDescent="0.2">
      <c r="A729" s="114"/>
      <c r="D729" s="94"/>
      <c r="E729" s="115"/>
      <c r="F729" s="115"/>
      <c r="G729" s="115"/>
      <c r="H729" s="116"/>
      <c r="I729" s="116"/>
      <c r="J729" s="116"/>
    </row>
    <row r="730" spans="1:10" s="88" customFormat="1" x14ac:dyDescent="0.2">
      <c r="A730" s="114"/>
      <c r="D730" s="94"/>
      <c r="E730" s="115"/>
      <c r="F730" s="115"/>
      <c r="G730" s="115"/>
      <c r="H730" s="116"/>
      <c r="I730" s="116"/>
      <c r="J730" s="116"/>
    </row>
    <row r="731" spans="1:10" s="88" customFormat="1" x14ac:dyDescent="0.2">
      <c r="A731" s="114"/>
      <c r="D731" s="94"/>
      <c r="E731" s="115"/>
      <c r="F731" s="115"/>
      <c r="G731" s="115"/>
      <c r="H731" s="116"/>
      <c r="I731" s="116"/>
      <c r="J731" s="116"/>
    </row>
    <row r="732" spans="1:10" s="88" customFormat="1" x14ac:dyDescent="0.2">
      <c r="A732" s="114"/>
      <c r="D732" s="94"/>
      <c r="E732" s="115"/>
      <c r="F732" s="115"/>
      <c r="G732" s="115"/>
      <c r="H732" s="116"/>
      <c r="I732" s="116"/>
      <c r="J732" s="116"/>
    </row>
    <row r="733" spans="1:10" s="88" customFormat="1" x14ac:dyDescent="0.2">
      <c r="A733" s="114"/>
      <c r="D733" s="94"/>
      <c r="E733" s="115"/>
      <c r="F733" s="115"/>
      <c r="G733" s="115"/>
      <c r="H733" s="116"/>
      <c r="I733" s="116"/>
      <c r="J733" s="116"/>
    </row>
    <row r="734" spans="1:10" s="88" customFormat="1" x14ac:dyDescent="0.2">
      <c r="A734" s="114"/>
      <c r="D734" s="94"/>
      <c r="E734" s="115"/>
      <c r="F734" s="115"/>
      <c r="G734" s="115"/>
      <c r="H734" s="116"/>
      <c r="I734" s="116"/>
      <c r="J734" s="116"/>
    </row>
    <row r="735" spans="1:10" s="88" customFormat="1" x14ac:dyDescent="0.2">
      <c r="A735" s="114"/>
      <c r="D735" s="94"/>
      <c r="E735" s="115"/>
      <c r="F735" s="115"/>
      <c r="G735" s="115"/>
      <c r="H735" s="116"/>
      <c r="I735" s="116"/>
      <c r="J735" s="116"/>
    </row>
    <row r="736" spans="1:10" s="88" customFormat="1" x14ac:dyDescent="0.2">
      <c r="A736" s="114"/>
      <c r="D736" s="94"/>
      <c r="E736" s="115"/>
      <c r="F736" s="115"/>
      <c r="G736" s="115"/>
      <c r="H736" s="116"/>
      <c r="I736" s="116"/>
      <c r="J736" s="116"/>
    </row>
    <row r="737" spans="1:10" s="88" customFormat="1" x14ac:dyDescent="0.2">
      <c r="A737" s="114"/>
      <c r="D737" s="94"/>
      <c r="E737" s="115"/>
      <c r="F737" s="115"/>
      <c r="G737" s="115"/>
      <c r="H737" s="116"/>
      <c r="I737" s="116"/>
      <c r="J737" s="116"/>
    </row>
    <row r="738" spans="1:10" s="88" customFormat="1" x14ac:dyDescent="0.2">
      <c r="A738" s="114"/>
      <c r="D738" s="94"/>
      <c r="E738" s="115"/>
      <c r="F738" s="115"/>
      <c r="G738" s="115"/>
      <c r="H738" s="116"/>
      <c r="I738" s="116"/>
      <c r="J738" s="116"/>
    </row>
    <row r="739" spans="1:10" s="88" customFormat="1" x14ac:dyDescent="0.2">
      <c r="A739" s="114"/>
      <c r="D739" s="94"/>
      <c r="E739" s="115"/>
      <c r="F739" s="115"/>
      <c r="G739" s="115"/>
      <c r="H739" s="116"/>
      <c r="I739" s="116"/>
      <c r="J739" s="116"/>
    </row>
    <row r="740" spans="1:10" s="88" customFormat="1" x14ac:dyDescent="0.2">
      <c r="A740" s="114"/>
      <c r="D740" s="94"/>
      <c r="E740" s="115"/>
      <c r="F740" s="115"/>
      <c r="G740" s="115"/>
      <c r="H740" s="116"/>
      <c r="I740" s="116"/>
      <c r="J740" s="116"/>
    </row>
    <row r="741" spans="1:10" s="88" customFormat="1" x14ac:dyDescent="0.2">
      <c r="A741" s="114"/>
      <c r="D741" s="94"/>
      <c r="E741" s="115"/>
      <c r="F741" s="115"/>
      <c r="G741" s="115"/>
      <c r="H741" s="116"/>
      <c r="I741" s="116"/>
      <c r="J741" s="116"/>
    </row>
    <row r="742" spans="1:10" s="88" customFormat="1" x14ac:dyDescent="0.2">
      <c r="A742" s="114"/>
      <c r="D742" s="94"/>
      <c r="E742" s="115"/>
      <c r="F742" s="115"/>
      <c r="G742" s="115"/>
      <c r="H742" s="116"/>
      <c r="I742" s="116"/>
      <c r="J742" s="116"/>
    </row>
    <row r="743" spans="1:10" s="88" customFormat="1" x14ac:dyDescent="0.2">
      <c r="A743" s="114"/>
      <c r="D743" s="94"/>
      <c r="E743" s="115"/>
      <c r="F743" s="115"/>
      <c r="G743" s="115"/>
      <c r="H743" s="116"/>
      <c r="I743" s="116"/>
      <c r="J743" s="116"/>
    </row>
    <row r="744" spans="1:10" s="88" customFormat="1" x14ac:dyDescent="0.2">
      <c r="A744" s="114"/>
      <c r="D744" s="94"/>
      <c r="E744" s="115"/>
      <c r="F744" s="115"/>
      <c r="G744" s="115"/>
      <c r="H744" s="116"/>
      <c r="I744" s="116"/>
      <c r="J744" s="116"/>
    </row>
    <row r="745" spans="1:10" s="88" customFormat="1" x14ac:dyDescent="0.2">
      <c r="A745" s="114"/>
      <c r="D745" s="94"/>
      <c r="E745" s="115"/>
      <c r="F745" s="115"/>
      <c r="G745" s="115"/>
      <c r="H745" s="116"/>
      <c r="I745" s="116"/>
      <c r="J745" s="116"/>
    </row>
    <row r="746" spans="1:10" s="88" customFormat="1" x14ac:dyDescent="0.2">
      <c r="A746" s="114"/>
      <c r="D746" s="94"/>
      <c r="E746" s="115"/>
      <c r="F746" s="115"/>
      <c r="G746" s="115"/>
      <c r="H746" s="116"/>
      <c r="I746" s="116"/>
      <c r="J746" s="116"/>
    </row>
    <row r="747" spans="1:10" s="88" customFormat="1" x14ac:dyDescent="0.2">
      <c r="A747" s="114"/>
      <c r="D747" s="94"/>
      <c r="E747" s="115"/>
      <c r="F747" s="115"/>
      <c r="G747" s="115"/>
      <c r="H747" s="116"/>
      <c r="I747" s="116"/>
      <c r="J747" s="116"/>
    </row>
    <row r="748" spans="1:10" s="88" customFormat="1" x14ac:dyDescent="0.2">
      <c r="A748" s="114"/>
      <c r="D748" s="94"/>
      <c r="E748" s="115"/>
      <c r="F748" s="115"/>
      <c r="G748" s="115"/>
      <c r="H748" s="116"/>
      <c r="I748" s="116"/>
      <c r="J748" s="116"/>
    </row>
    <row r="749" spans="1:10" s="88" customFormat="1" x14ac:dyDescent="0.2">
      <c r="A749" s="114"/>
      <c r="D749" s="94"/>
      <c r="E749" s="115"/>
      <c r="F749" s="115"/>
      <c r="G749" s="115"/>
      <c r="H749" s="116"/>
      <c r="I749" s="116"/>
      <c r="J749" s="116"/>
    </row>
    <row r="750" spans="1:10" s="88" customFormat="1" x14ac:dyDescent="0.2">
      <c r="A750" s="114"/>
      <c r="D750" s="94"/>
      <c r="E750" s="115"/>
      <c r="F750" s="115"/>
      <c r="G750" s="115"/>
      <c r="H750" s="116"/>
      <c r="I750" s="116"/>
      <c r="J750" s="116"/>
    </row>
    <row r="751" spans="1:10" s="88" customFormat="1" x14ac:dyDescent="0.2">
      <c r="A751" s="114"/>
      <c r="D751" s="94"/>
      <c r="E751" s="115"/>
      <c r="F751" s="115"/>
      <c r="G751" s="115"/>
      <c r="H751" s="116"/>
      <c r="I751" s="116"/>
      <c r="J751" s="116"/>
    </row>
    <row r="752" spans="1:10" s="88" customFormat="1" x14ac:dyDescent="0.2">
      <c r="A752" s="114"/>
      <c r="D752" s="94"/>
      <c r="E752" s="115"/>
      <c r="F752" s="115"/>
      <c r="G752" s="115"/>
      <c r="H752" s="116"/>
      <c r="I752" s="116"/>
      <c r="J752" s="116"/>
    </row>
    <row r="753" spans="1:10" s="88" customFormat="1" x14ac:dyDescent="0.2">
      <c r="A753" s="114"/>
      <c r="D753" s="94"/>
      <c r="E753" s="115"/>
      <c r="F753" s="115"/>
      <c r="G753" s="115"/>
      <c r="H753" s="116"/>
      <c r="I753" s="116"/>
      <c r="J753" s="116"/>
    </row>
    <row r="754" spans="1:10" s="88" customFormat="1" x14ac:dyDescent="0.2">
      <c r="A754" s="114"/>
      <c r="D754" s="94"/>
      <c r="E754" s="115"/>
      <c r="F754" s="115"/>
      <c r="G754" s="115"/>
      <c r="H754" s="116"/>
      <c r="I754" s="116"/>
      <c r="J754" s="116"/>
    </row>
    <row r="755" spans="1:10" s="88" customFormat="1" x14ac:dyDescent="0.2">
      <c r="A755" s="114"/>
      <c r="D755" s="94"/>
      <c r="E755" s="115"/>
      <c r="F755" s="115"/>
      <c r="G755" s="115"/>
      <c r="H755" s="116"/>
      <c r="I755" s="116"/>
      <c r="J755" s="116"/>
    </row>
    <row r="756" spans="1:10" s="88" customFormat="1" x14ac:dyDescent="0.2">
      <c r="A756" s="114"/>
      <c r="D756" s="94"/>
      <c r="E756" s="115"/>
      <c r="F756" s="115"/>
      <c r="G756" s="115"/>
      <c r="H756" s="116"/>
      <c r="I756" s="116"/>
      <c r="J756" s="116"/>
    </row>
    <row r="757" spans="1:10" s="88" customFormat="1" x14ac:dyDescent="0.2">
      <c r="A757" s="114"/>
      <c r="D757" s="94"/>
      <c r="E757" s="115"/>
      <c r="F757" s="115"/>
      <c r="G757" s="115"/>
      <c r="H757" s="116"/>
      <c r="I757" s="116"/>
      <c r="J757" s="116"/>
    </row>
    <row r="758" spans="1:10" s="88" customFormat="1" x14ac:dyDescent="0.2">
      <c r="A758" s="114"/>
      <c r="D758" s="94"/>
      <c r="E758" s="115"/>
      <c r="F758" s="115"/>
      <c r="G758" s="115"/>
      <c r="H758" s="116"/>
      <c r="I758" s="116"/>
      <c r="J758" s="116"/>
    </row>
    <row r="759" spans="1:10" s="88" customFormat="1" x14ac:dyDescent="0.2">
      <c r="A759" s="114"/>
      <c r="D759" s="94"/>
      <c r="E759" s="115"/>
      <c r="F759" s="115"/>
      <c r="G759" s="115"/>
      <c r="H759" s="116"/>
      <c r="I759" s="116"/>
      <c r="J759" s="116"/>
    </row>
    <row r="760" spans="1:10" s="88" customFormat="1" x14ac:dyDescent="0.2">
      <c r="A760" s="114"/>
      <c r="D760" s="94"/>
      <c r="E760" s="115"/>
      <c r="F760" s="115"/>
      <c r="G760" s="115"/>
      <c r="H760" s="116"/>
      <c r="I760" s="116"/>
      <c r="J760" s="116"/>
    </row>
    <row r="761" spans="1:10" s="88" customFormat="1" x14ac:dyDescent="0.2">
      <c r="A761" s="114"/>
      <c r="D761" s="94"/>
      <c r="E761" s="115"/>
      <c r="F761" s="115"/>
      <c r="G761" s="115"/>
      <c r="H761" s="116"/>
      <c r="I761" s="116"/>
      <c r="J761" s="116"/>
    </row>
    <row r="762" spans="1:10" s="88" customFormat="1" x14ac:dyDescent="0.2">
      <c r="A762" s="114"/>
      <c r="D762" s="94"/>
      <c r="E762" s="115"/>
      <c r="F762" s="115"/>
      <c r="G762" s="115"/>
      <c r="H762" s="116"/>
      <c r="I762" s="116"/>
      <c r="J762" s="116"/>
    </row>
    <row r="763" spans="1:10" s="88" customFormat="1" x14ac:dyDescent="0.2">
      <c r="A763" s="114"/>
      <c r="D763" s="94"/>
      <c r="E763" s="115"/>
      <c r="F763" s="115"/>
      <c r="G763" s="115"/>
      <c r="H763" s="116"/>
      <c r="I763" s="116"/>
      <c r="J763" s="116"/>
    </row>
    <row r="764" spans="1:10" s="88" customFormat="1" x14ac:dyDescent="0.2">
      <c r="A764" s="114"/>
      <c r="D764" s="94"/>
      <c r="E764" s="115"/>
      <c r="F764" s="115"/>
      <c r="G764" s="115"/>
      <c r="H764" s="116"/>
      <c r="I764" s="116"/>
      <c r="J764" s="116"/>
    </row>
    <row r="765" spans="1:10" s="88" customFormat="1" x14ac:dyDescent="0.2">
      <c r="A765" s="114"/>
      <c r="D765" s="94"/>
      <c r="E765" s="115"/>
      <c r="F765" s="115"/>
      <c r="G765" s="115"/>
      <c r="H765" s="116"/>
      <c r="I765" s="116"/>
      <c r="J765" s="116"/>
    </row>
    <row r="766" spans="1:10" s="88" customFormat="1" x14ac:dyDescent="0.2">
      <c r="A766" s="114"/>
      <c r="D766" s="94"/>
      <c r="E766" s="115"/>
      <c r="F766" s="115"/>
      <c r="G766" s="115"/>
      <c r="H766" s="116"/>
      <c r="I766" s="116"/>
      <c r="J766" s="116"/>
    </row>
    <row r="767" spans="1:10" s="88" customFormat="1" x14ac:dyDescent="0.2">
      <c r="A767" s="114"/>
      <c r="D767" s="94"/>
      <c r="E767" s="115"/>
      <c r="F767" s="115"/>
      <c r="G767" s="115"/>
      <c r="H767" s="116"/>
      <c r="I767" s="116"/>
      <c r="J767" s="116"/>
    </row>
    <row r="768" spans="1:10" s="88" customFormat="1" x14ac:dyDescent="0.2">
      <c r="A768" s="114"/>
      <c r="D768" s="94"/>
      <c r="E768" s="115"/>
      <c r="F768" s="115"/>
      <c r="G768" s="115"/>
      <c r="H768" s="116"/>
      <c r="I768" s="116"/>
      <c r="J768" s="116"/>
    </row>
    <row r="769" spans="1:10" s="88" customFormat="1" x14ac:dyDescent="0.2">
      <c r="A769" s="114"/>
      <c r="D769" s="94"/>
      <c r="E769" s="115"/>
      <c r="F769" s="115"/>
      <c r="G769" s="115"/>
      <c r="H769" s="116"/>
      <c r="I769" s="116"/>
      <c r="J769" s="116"/>
    </row>
    <row r="770" spans="1:10" s="88" customFormat="1" x14ac:dyDescent="0.2">
      <c r="A770" s="114"/>
      <c r="D770" s="94"/>
      <c r="E770" s="115"/>
      <c r="F770" s="115"/>
      <c r="G770" s="115"/>
      <c r="H770" s="116"/>
      <c r="I770" s="116"/>
      <c r="J770" s="116"/>
    </row>
    <row r="771" spans="1:10" s="88" customFormat="1" x14ac:dyDescent="0.2">
      <c r="A771" s="114"/>
      <c r="D771" s="94"/>
      <c r="E771" s="115"/>
      <c r="F771" s="115"/>
      <c r="G771" s="115"/>
      <c r="H771" s="116"/>
      <c r="I771" s="116"/>
      <c r="J771" s="116"/>
    </row>
    <row r="772" spans="1:10" s="88" customFormat="1" x14ac:dyDescent="0.2">
      <c r="A772" s="114"/>
      <c r="D772" s="94"/>
      <c r="E772" s="115"/>
      <c r="F772" s="115"/>
      <c r="G772" s="115"/>
      <c r="H772" s="116"/>
      <c r="I772" s="116"/>
      <c r="J772" s="116"/>
    </row>
    <row r="773" spans="1:10" s="88" customFormat="1" x14ac:dyDescent="0.2">
      <c r="A773" s="114"/>
      <c r="D773" s="94"/>
      <c r="E773" s="115"/>
      <c r="F773" s="115"/>
      <c r="G773" s="115"/>
      <c r="H773" s="116"/>
      <c r="I773" s="116"/>
      <c r="J773" s="116"/>
    </row>
    <row r="774" spans="1:10" s="88" customFormat="1" x14ac:dyDescent="0.2">
      <c r="A774" s="114"/>
      <c r="D774" s="94"/>
      <c r="E774" s="115"/>
      <c r="F774" s="115"/>
      <c r="G774" s="115"/>
      <c r="H774" s="116"/>
      <c r="I774" s="116"/>
      <c r="J774" s="116"/>
    </row>
    <row r="775" spans="1:10" s="88" customFormat="1" x14ac:dyDescent="0.2">
      <c r="A775" s="114"/>
      <c r="D775" s="94"/>
      <c r="E775" s="115"/>
      <c r="F775" s="115"/>
      <c r="G775" s="115"/>
      <c r="H775" s="116"/>
      <c r="I775" s="116"/>
      <c r="J775" s="116"/>
    </row>
    <row r="776" spans="1:10" s="88" customFormat="1" x14ac:dyDescent="0.2">
      <c r="A776" s="114"/>
      <c r="D776" s="94"/>
      <c r="E776" s="115"/>
      <c r="F776" s="115"/>
      <c r="G776" s="115"/>
      <c r="H776" s="116"/>
      <c r="I776" s="116"/>
      <c r="J776" s="116"/>
    </row>
    <row r="777" spans="1:10" s="88" customFormat="1" x14ac:dyDescent="0.2">
      <c r="A777" s="114"/>
      <c r="D777" s="94"/>
      <c r="E777" s="115"/>
      <c r="F777" s="115"/>
      <c r="G777" s="115"/>
      <c r="H777" s="116"/>
      <c r="I777" s="116"/>
      <c r="J777" s="116"/>
    </row>
    <row r="778" spans="1:10" s="88" customFormat="1" x14ac:dyDescent="0.2">
      <c r="A778" s="114"/>
      <c r="D778" s="94"/>
      <c r="E778" s="115"/>
      <c r="F778" s="115"/>
      <c r="G778" s="115"/>
      <c r="H778" s="116"/>
      <c r="I778" s="116"/>
      <c r="J778" s="116"/>
    </row>
    <row r="779" spans="1:10" s="88" customFormat="1" x14ac:dyDescent="0.2">
      <c r="A779" s="114"/>
      <c r="D779" s="94"/>
      <c r="E779" s="115"/>
      <c r="F779" s="115"/>
      <c r="G779" s="115"/>
      <c r="H779" s="116"/>
      <c r="I779" s="116"/>
      <c r="J779" s="116"/>
    </row>
    <row r="780" spans="1:10" s="88" customFormat="1" x14ac:dyDescent="0.2">
      <c r="A780" s="114"/>
      <c r="D780" s="94"/>
      <c r="E780" s="115"/>
      <c r="F780" s="115"/>
      <c r="G780" s="115"/>
      <c r="H780" s="116"/>
      <c r="I780" s="116"/>
      <c r="J780" s="116"/>
    </row>
    <row r="781" spans="1:10" s="88" customFormat="1" x14ac:dyDescent="0.2">
      <c r="A781" s="114"/>
      <c r="D781" s="94"/>
      <c r="E781" s="115"/>
      <c r="F781" s="115"/>
      <c r="G781" s="115"/>
      <c r="H781" s="116"/>
      <c r="I781" s="116"/>
      <c r="J781" s="116"/>
    </row>
    <row r="782" spans="1:10" s="88" customFormat="1" x14ac:dyDescent="0.2">
      <c r="A782" s="114"/>
      <c r="D782" s="94"/>
      <c r="E782" s="115"/>
      <c r="F782" s="115"/>
      <c r="G782" s="115"/>
      <c r="H782" s="116"/>
      <c r="I782" s="116"/>
      <c r="J782" s="116"/>
    </row>
    <row r="783" spans="1:10" s="88" customFormat="1" x14ac:dyDescent="0.2">
      <c r="A783" s="114"/>
      <c r="D783" s="94"/>
      <c r="E783" s="115"/>
      <c r="F783" s="115"/>
      <c r="G783" s="115"/>
      <c r="H783" s="116"/>
      <c r="I783" s="116"/>
      <c r="J783" s="116"/>
    </row>
    <row r="784" spans="1:10" s="88" customFormat="1" x14ac:dyDescent="0.2">
      <c r="A784" s="114"/>
      <c r="D784" s="94"/>
      <c r="E784" s="115"/>
      <c r="F784" s="115"/>
      <c r="G784" s="115"/>
      <c r="H784" s="116"/>
      <c r="I784" s="116"/>
      <c r="J784" s="116"/>
    </row>
    <row r="785" spans="1:10" s="88" customFormat="1" x14ac:dyDescent="0.2">
      <c r="A785" s="114"/>
      <c r="D785" s="94"/>
      <c r="E785" s="115"/>
      <c r="F785" s="115"/>
      <c r="G785" s="115"/>
      <c r="H785" s="116"/>
      <c r="I785" s="116"/>
      <c r="J785" s="116"/>
    </row>
    <row r="786" spans="1:10" s="88" customFormat="1" x14ac:dyDescent="0.2">
      <c r="A786" s="114"/>
      <c r="D786" s="94"/>
      <c r="E786" s="115"/>
      <c r="F786" s="115"/>
      <c r="G786" s="115"/>
      <c r="H786" s="116"/>
      <c r="I786" s="116"/>
      <c r="J786" s="116"/>
    </row>
    <row r="787" spans="1:10" s="88" customFormat="1" x14ac:dyDescent="0.2">
      <c r="A787" s="114"/>
      <c r="D787" s="94"/>
      <c r="E787" s="115"/>
      <c r="F787" s="115"/>
      <c r="G787" s="115"/>
      <c r="H787" s="116"/>
      <c r="I787" s="116"/>
      <c r="J787" s="116"/>
    </row>
    <row r="788" spans="1:10" s="88" customFormat="1" x14ac:dyDescent="0.2">
      <c r="A788" s="114"/>
      <c r="D788" s="94"/>
      <c r="E788" s="115"/>
      <c r="F788" s="115"/>
      <c r="G788" s="115"/>
      <c r="H788" s="116"/>
      <c r="I788" s="116"/>
      <c r="J788" s="116"/>
    </row>
    <row r="789" spans="1:10" s="88" customFormat="1" x14ac:dyDescent="0.2">
      <c r="A789" s="114"/>
      <c r="D789" s="94"/>
      <c r="E789" s="115"/>
      <c r="F789" s="115"/>
      <c r="G789" s="115"/>
      <c r="H789" s="116"/>
      <c r="I789" s="116"/>
      <c r="J789" s="116"/>
    </row>
    <row r="790" spans="1:10" s="88" customFormat="1" x14ac:dyDescent="0.2">
      <c r="A790" s="114"/>
      <c r="D790" s="94"/>
      <c r="E790" s="115"/>
      <c r="F790" s="115"/>
      <c r="G790" s="115"/>
      <c r="H790" s="116"/>
      <c r="I790" s="116"/>
      <c r="J790" s="116"/>
    </row>
    <row r="791" spans="1:10" s="88" customFormat="1" x14ac:dyDescent="0.2">
      <c r="A791" s="114"/>
      <c r="D791" s="94"/>
      <c r="E791" s="115"/>
      <c r="F791" s="115"/>
      <c r="G791" s="115"/>
      <c r="H791" s="116"/>
      <c r="I791" s="116"/>
      <c r="J791" s="116"/>
    </row>
    <row r="792" spans="1:10" s="88" customFormat="1" x14ac:dyDescent="0.2">
      <c r="A792" s="114"/>
      <c r="D792" s="94"/>
      <c r="E792" s="115"/>
      <c r="F792" s="115"/>
      <c r="G792" s="115"/>
      <c r="H792" s="116"/>
      <c r="I792" s="116"/>
      <c r="J792" s="116"/>
    </row>
    <row r="793" spans="1:10" s="88" customFormat="1" x14ac:dyDescent="0.2">
      <c r="A793" s="114"/>
      <c r="D793" s="94"/>
      <c r="E793" s="115"/>
      <c r="F793" s="115"/>
      <c r="G793" s="115"/>
      <c r="H793" s="116"/>
      <c r="I793" s="116"/>
      <c r="J793" s="116"/>
    </row>
    <row r="794" spans="1:10" s="88" customFormat="1" x14ac:dyDescent="0.2">
      <c r="A794" s="114"/>
      <c r="D794" s="94"/>
      <c r="E794" s="115"/>
      <c r="F794" s="115"/>
      <c r="G794" s="115"/>
      <c r="H794" s="116"/>
      <c r="I794" s="116"/>
      <c r="J794" s="116"/>
    </row>
    <row r="795" spans="1:10" s="88" customFormat="1" x14ac:dyDescent="0.2">
      <c r="A795" s="114"/>
      <c r="D795" s="94"/>
      <c r="E795" s="115"/>
      <c r="F795" s="115"/>
      <c r="G795" s="115"/>
      <c r="H795" s="116"/>
      <c r="I795" s="116"/>
      <c r="J795" s="116"/>
    </row>
    <row r="796" spans="1:10" s="88" customFormat="1" x14ac:dyDescent="0.2">
      <c r="A796" s="114"/>
      <c r="D796" s="94"/>
      <c r="E796" s="115"/>
      <c r="F796" s="115"/>
      <c r="G796" s="115"/>
      <c r="H796" s="116"/>
      <c r="I796" s="116"/>
      <c r="J796" s="116"/>
    </row>
    <row r="797" spans="1:10" s="88" customFormat="1" x14ac:dyDescent="0.2">
      <c r="A797" s="114"/>
      <c r="D797" s="94"/>
      <c r="E797" s="115"/>
      <c r="F797" s="115"/>
      <c r="G797" s="115"/>
      <c r="H797" s="116"/>
      <c r="I797" s="116"/>
      <c r="J797" s="116"/>
    </row>
    <row r="798" spans="1:10" s="88" customFormat="1" x14ac:dyDescent="0.2">
      <c r="A798" s="114"/>
      <c r="D798" s="94"/>
      <c r="E798" s="115"/>
      <c r="F798" s="115"/>
      <c r="G798" s="115"/>
      <c r="H798" s="116"/>
      <c r="I798" s="116"/>
      <c r="J798" s="116"/>
    </row>
    <row r="799" spans="1:10" s="88" customFormat="1" x14ac:dyDescent="0.2">
      <c r="A799" s="114"/>
      <c r="D799" s="94"/>
      <c r="E799" s="115"/>
      <c r="F799" s="115"/>
      <c r="G799" s="115"/>
      <c r="H799" s="116"/>
      <c r="I799" s="116"/>
      <c r="J799" s="116"/>
    </row>
    <row r="800" spans="1:10" s="88" customFormat="1" x14ac:dyDescent="0.2">
      <c r="A800" s="114"/>
      <c r="D800" s="94"/>
      <c r="E800" s="115"/>
      <c r="F800" s="115"/>
      <c r="G800" s="115"/>
      <c r="H800" s="116"/>
      <c r="I800" s="116"/>
      <c r="J800" s="116"/>
    </row>
    <row r="801" spans="1:10" s="88" customFormat="1" x14ac:dyDescent="0.2">
      <c r="A801" s="114"/>
      <c r="D801" s="94"/>
      <c r="E801" s="115"/>
      <c r="F801" s="115"/>
      <c r="G801" s="115"/>
      <c r="H801" s="116"/>
      <c r="I801" s="116"/>
      <c r="J801" s="116"/>
    </row>
    <row r="802" spans="1:10" s="88" customFormat="1" x14ac:dyDescent="0.2">
      <c r="A802" s="114"/>
      <c r="D802" s="94"/>
      <c r="E802" s="115"/>
      <c r="F802" s="115"/>
      <c r="G802" s="115"/>
      <c r="H802" s="116"/>
      <c r="I802" s="116"/>
      <c r="J802" s="116"/>
    </row>
    <row r="803" spans="1:10" s="88" customFormat="1" x14ac:dyDescent="0.2">
      <c r="A803" s="114"/>
      <c r="D803" s="94"/>
      <c r="E803" s="115"/>
      <c r="F803" s="115"/>
      <c r="G803" s="115"/>
      <c r="H803" s="116"/>
      <c r="I803" s="116"/>
      <c r="J803" s="116"/>
    </row>
    <row r="804" spans="1:10" s="88" customFormat="1" x14ac:dyDescent="0.2">
      <c r="A804" s="114"/>
      <c r="D804" s="94"/>
      <c r="E804" s="115"/>
      <c r="F804" s="115"/>
      <c r="G804" s="115"/>
      <c r="H804" s="116"/>
      <c r="I804" s="116"/>
      <c r="J804" s="116"/>
    </row>
    <row r="805" spans="1:10" s="88" customFormat="1" x14ac:dyDescent="0.2">
      <c r="A805" s="114"/>
      <c r="D805" s="94"/>
      <c r="E805" s="115"/>
      <c r="F805" s="115"/>
      <c r="G805" s="115"/>
      <c r="H805" s="116"/>
      <c r="I805" s="116"/>
      <c r="J805" s="116"/>
    </row>
    <row r="806" spans="1:10" s="88" customFormat="1" x14ac:dyDescent="0.2">
      <c r="A806" s="114"/>
      <c r="D806" s="94"/>
      <c r="E806" s="115"/>
      <c r="F806" s="115"/>
      <c r="G806" s="115"/>
      <c r="H806" s="116"/>
      <c r="I806" s="116"/>
      <c r="J806" s="116"/>
    </row>
    <row r="807" spans="1:10" s="88" customFormat="1" x14ac:dyDescent="0.2">
      <c r="A807" s="114"/>
      <c r="D807" s="94"/>
      <c r="E807" s="115"/>
      <c r="F807" s="115"/>
      <c r="G807" s="115"/>
      <c r="H807" s="116"/>
      <c r="I807" s="116"/>
      <c r="J807" s="116"/>
    </row>
    <row r="808" spans="1:10" s="88" customFormat="1" x14ac:dyDescent="0.2">
      <c r="A808" s="114"/>
      <c r="D808" s="94"/>
      <c r="E808" s="115"/>
      <c r="F808" s="115"/>
      <c r="G808" s="115"/>
      <c r="H808" s="116"/>
      <c r="I808" s="116"/>
      <c r="J808" s="116"/>
    </row>
    <row r="809" spans="1:10" s="88" customFormat="1" x14ac:dyDescent="0.2">
      <c r="A809" s="114"/>
      <c r="D809" s="94"/>
      <c r="E809" s="115"/>
      <c r="F809" s="115"/>
      <c r="G809" s="115"/>
      <c r="H809" s="116"/>
      <c r="I809" s="116"/>
      <c r="J809" s="116"/>
    </row>
    <row r="810" spans="1:10" s="88" customFormat="1" x14ac:dyDescent="0.2">
      <c r="A810" s="114"/>
      <c r="D810" s="94"/>
      <c r="E810" s="115"/>
      <c r="F810" s="115"/>
      <c r="G810" s="115"/>
      <c r="H810" s="116"/>
      <c r="I810" s="116"/>
      <c r="J810" s="116"/>
    </row>
    <row r="811" spans="1:10" s="88" customFormat="1" x14ac:dyDescent="0.2">
      <c r="A811" s="114"/>
      <c r="D811" s="94"/>
      <c r="E811" s="115"/>
      <c r="F811" s="115"/>
      <c r="G811" s="115"/>
      <c r="H811" s="116"/>
      <c r="I811" s="116"/>
      <c r="J811" s="116"/>
    </row>
    <row r="812" spans="1:10" s="88" customFormat="1" x14ac:dyDescent="0.2">
      <c r="A812" s="114"/>
      <c r="D812" s="94"/>
      <c r="E812" s="115"/>
      <c r="F812" s="115"/>
      <c r="G812" s="115"/>
      <c r="H812" s="116"/>
      <c r="I812" s="116"/>
      <c r="J812" s="116"/>
    </row>
    <row r="813" spans="1:10" s="88" customFormat="1" x14ac:dyDescent="0.2">
      <c r="A813" s="114"/>
      <c r="D813" s="94"/>
      <c r="E813" s="115"/>
      <c r="F813" s="115"/>
      <c r="G813" s="115"/>
      <c r="H813" s="116"/>
      <c r="I813" s="116"/>
      <c r="J813" s="116"/>
    </row>
    <row r="814" spans="1:10" s="88" customFormat="1" x14ac:dyDescent="0.2">
      <c r="A814" s="114"/>
      <c r="D814" s="94"/>
      <c r="E814" s="115"/>
      <c r="F814" s="115"/>
      <c r="G814" s="115"/>
      <c r="H814" s="116"/>
      <c r="I814" s="116"/>
      <c r="J814" s="116"/>
    </row>
    <row r="815" spans="1:10" s="88" customFormat="1" x14ac:dyDescent="0.2">
      <c r="A815" s="114"/>
      <c r="D815" s="94"/>
      <c r="E815" s="115"/>
      <c r="F815" s="115"/>
      <c r="G815" s="115"/>
      <c r="H815" s="116"/>
      <c r="I815" s="116"/>
      <c r="J815" s="116"/>
    </row>
    <row r="816" spans="1:10" s="88" customFormat="1" x14ac:dyDescent="0.2">
      <c r="A816" s="114"/>
      <c r="D816" s="94"/>
      <c r="E816" s="115"/>
      <c r="F816" s="115"/>
      <c r="G816" s="115"/>
      <c r="H816" s="116"/>
      <c r="I816" s="116"/>
      <c r="J816" s="116"/>
    </row>
    <row r="817" spans="1:10" s="88" customFormat="1" x14ac:dyDescent="0.2">
      <c r="A817" s="114"/>
      <c r="D817" s="94"/>
      <c r="E817" s="115"/>
      <c r="F817" s="115"/>
      <c r="G817" s="115"/>
      <c r="H817" s="116"/>
      <c r="I817" s="116"/>
      <c r="J817" s="116"/>
    </row>
    <row r="818" spans="1:10" s="88" customFormat="1" x14ac:dyDescent="0.2">
      <c r="A818" s="114"/>
      <c r="D818" s="94"/>
      <c r="E818" s="115"/>
      <c r="F818" s="115"/>
      <c r="G818" s="115"/>
      <c r="H818" s="116"/>
      <c r="I818" s="116"/>
      <c r="J818" s="116"/>
    </row>
    <row r="819" spans="1:10" s="88" customFormat="1" x14ac:dyDescent="0.2">
      <c r="A819" s="114"/>
      <c r="D819" s="94"/>
      <c r="E819" s="115"/>
      <c r="F819" s="115"/>
      <c r="G819" s="115"/>
      <c r="H819" s="116"/>
      <c r="I819" s="116"/>
      <c r="J819" s="116"/>
    </row>
    <row r="820" spans="1:10" s="88" customFormat="1" x14ac:dyDescent="0.2">
      <c r="A820" s="114"/>
      <c r="D820" s="94"/>
      <c r="E820" s="115"/>
      <c r="F820" s="115"/>
      <c r="G820" s="115"/>
      <c r="H820" s="116"/>
      <c r="I820" s="116"/>
      <c r="J820" s="116"/>
    </row>
    <row r="821" spans="1:10" s="88" customFormat="1" x14ac:dyDescent="0.2">
      <c r="A821" s="114"/>
      <c r="D821" s="94"/>
      <c r="E821" s="115"/>
      <c r="F821" s="115"/>
      <c r="G821" s="115"/>
      <c r="H821" s="116"/>
      <c r="I821" s="116"/>
      <c r="J821" s="116"/>
    </row>
    <row r="822" spans="1:10" s="88" customFormat="1" x14ac:dyDescent="0.2">
      <c r="A822" s="114"/>
      <c r="D822" s="94"/>
      <c r="E822" s="115"/>
      <c r="F822" s="115"/>
      <c r="G822" s="115"/>
      <c r="H822" s="116"/>
      <c r="I822" s="116"/>
      <c r="J822" s="116"/>
    </row>
    <row r="823" spans="1:10" s="88" customFormat="1" x14ac:dyDescent="0.2">
      <c r="A823" s="114"/>
      <c r="D823" s="94"/>
      <c r="E823" s="115"/>
      <c r="F823" s="115"/>
      <c r="G823" s="115"/>
      <c r="H823" s="116"/>
      <c r="I823" s="116"/>
      <c r="J823" s="116"/>
    </row>
    <row r="824" spans="1:10" s="88" customFormat="1" x14ac:dyDescent="0.2">
      <c r="A824" s="114"/>
      <c r="D824" s="94"/>
      <c r="E824" s="115"/>
      <c r="F824" s="115"/>
      <c r="G824" s="115"/>
      <c r="H824" s="116"/>
      <c r="I824" s="116"/>
      <c r="J824" s="116"/>
    </row>
    <row r="825" spans="1:10" s="88" customFormat="1" x14ac:dyDescent="0.2">
      <c r="A825" s="114"/>
      <c r="D825" s="94"/>
      <c r="E825" s="115"/>
      <c r="F825" s="115"/>
      <c r="G825" s="115"/>
      <c r="H825" s="116"/>
      <c r="I825" s="116"/>
      <c r="J825" s="116"/>
    </row>
    <row r="826" spans="1:10" s="88" customFormat="1" x14ac:dyDescent="0.2">
      <c r="A826" s="114"/>
      <c r="D826" s="94"/>
      <c r="E826" s="115"/>
      <c r="F826" s="115"/>
      <c r="G826" s="115"/>
      <c r="H826" s="116"/>
      <c r="I826" s="116"/>
      <c r="J826" s="116"/>
    </row>
    <row r="827" spans="1:10" s="88" customFormat="1" x14ac:dyDescent="0.2">
      <c r="A827" s="114"/>
      <c r="D827" s="94"/>
      <c r="E827" s="115"/>
      <c r="F827" s="115"/>
      <c r="G827" s="115"/>
      <c r="H827" s="116"/>
      <c r="I827" s="116"/>
      <c r="J827" s="116"/>
    </row>
    <row r="828" spans="1:10" s="88" customFormat="1" x14ac:dyDescent="0.2">
      <c r="A828" s="114"/>
      <c r="D828" s="94"/>
      <c r="E828" s="115"/>
      <c r="F828" s="115"/>
      <c r="G828" s="115"/>
      <c r="H828" s="116"/>
      <c r="I828" s="116"/>
      <c r="J828" s="116"/>
    </row>
    <row r="829" spans="1:10" s="88" customFormat="1" x14ac:dyDescent="0.2">
      <c r="A829" s="114"/>
      <c r="D829" s="94"/>
      <c r="E829" s="115"/>
      <c r="F829" s="115"/>
      <c r="G829" s="115"/>
      <c r="H829" s="116"/>
      <c r="I829" s="116"/>
      <c r="J829" s="116"/>
    </row>
    <row r="830" spans="1:10" s="88" customFormat="1" x14ac:dyDescent="0.2">
      <c r="A830" s="114"/>
      <c r="D830" s="94"/>
      <c r="E830" s="115"/>
      <c r="F830" s="115"/>
      <c r="G830" s="115"/>
      <c r="H830" s="116"/>
      <c r="I830" s="116"/>
      <c r="J830" s="116"/>
    </row>
    <row r="831" spans="1:10" s="88" customFormat="1" x14ac:dyDescent="0.2">
      <c r="A831" s="114"/>
      <c r="D831" s="94"/>
      <c r="E831" s="115"/>
      <c r="F831" s="115"/>
      <c r="G831" s="115"/>
      <c r="H831" s="116"/>
      <c r="I831" s="116"/>
      <c r="J831" s="116"/>
    </row>
    <row r="832" spans="1:10" s="88" customFormat="1" x14ac:dyDescent="0.2">
      <c r="A832" s="114"/>
      <c r="D832" s="94"/>
      <c r="E832" s="115"/>
      <c r="F832" s="115"/>
      <c r="G832" s="115"/>
      <c r="H832" s="116"/>
      <c r="I832" s="116"/>
      <c r="J832" s="116"/>
    </row>
    <row r="833" spans="1:10" s="88" customFormat="1" x14ac:dyDescent="0.2">
      <c r="A833" s="114"/>
      <c r="D833" s="94"/>
      <c r="E833" s="115"/>
      <c r="F833" s="115"/>
      <c r="G833" s="115"/>
      <c r="H833" s="116"/>
      <c r="I833" s="116"/>
      <c r="J833" s="116"/>
    </row>
    <row r="834" spans="1:10" s="88" customFormat="1" x14ac:dyDescent="0.2">
      <c r="A834" s="114"/>
      <c r="D834" s="94"/>
      <c r="E834" s="115"/>
      <c r="F834" s="115"/>
      <c r="G834" s="115"/>
      <c r="H834" s="116"/>
      <c r="I834" s="116"/>
      <c r="J834" s="116"/>
    </row>
    <row r="835" spans="1:10" s="88" customFormat="1" x14ac:dyDescent="0.2">
      <c r="A835" s="114"/>
      <c r="D835" s="94"/>
      <c r="E835" s="115"/>
      <c r="F835" s="115"/>
      <c r="G835" s="115"/>
      <c r="H835" s="116"/>
      <c r="I835" s="116"/>
      <c r="J835" s="116"/>
    </row>
    <row r="836" spans="1:10" s="88" customFormat="1" x14ac:dyDescent="0.2">
      <c r="A836" s="114"/>
      <c r="D836" s="94"/>
      <c r="E836" s="115"/>
      <c r="F836" s="115"/>
      <c r="G836" s="115"/>
      <c r="H836" s="116"/>
      <c r="I836" s="116"/>
      <c r="J836" s="116"/>
    </row>
    <row r="837" spans="1:10" s="88" customFormat="1" x14ac:dyDescent="0.2">
      <c r="A837" s="114"/>
      <c r="D837" s="94"/>
      <c r="E837" s="115"/>
      <c r="F837" s="115"/>
      <c r="G837" s="115"/>
      <c r="H837" s="116"/>
      <c r="I837" s="116"/>
      <c r="J837" s="116"/>
    </row>
    <row r="838" spans="1:10" s="88" customFormat="1" x14ac:dyDescent="0.2">
      <c r="A838" s="114"/>
      <c r="D838" s="94"/>
      <c r="E838" s="115"/>
      <c r="F838" s="115"/>
      <c r="G838" s="115"/>
      <c r="H838" s="116"/>
      <c r="I838" s="116"/>
      <c r="J838" s="116"/>
    </row>
    <row r="839" spans="1:10" s="88" customFormat="1" x14ac:dyDescent="0.2">
      <c r="A839" s="114"/>
      <c r="D839" s="94"/>
      <c r="E839" s="115"/>
      <c r="F839" s="115"/>
      <c r="G839" s="115"/>
      <c r="H839" s="116"/>
      <c r="I839" s="116"/>
      <c r="J839" s="116"/>
    </row>
    <row r="840" spans="1:10" s="88" customFormat="1" x14ac:dyDescent="0.2">
      <c r="A840" s="114"/>
      <c r="D840" s="94"/>
      <c r="E840" s="115"/>
      <c r="F840" s="115"/>
      <c r="G840" s="115"/>
      <c r="H840" s="116"/>
      <c r="I840" s="116"/>
      <c r="J840" s="116"/>
    </row>
    <row r="841" spans="1:10" s="88" customFormat="1" x14ac:dyDescent="0.2">
      <c r="A841" s="114"/>
      <c r="D841" s="94"/>
      <c r="E841" s="115"/>
      <c r="F841" s="115"/>
      <c r="G841" s="115"/>
      <c r="H841" s="116"/>
      <c r="I841" s="116"/>
      <c r="J841" s="116"/>
    </row>
    <row r="842" spans="1:10" s="88" customFormat="1" x14ac:dyDescent="0.2">
      <c r="A842" s="114"/>
      <c r="D842" s="94"/>
      <c r="E842" s="115"/>
      <c r="F842" s="115"/>
      <c r="G842" s="115"/>
      <c r="H842" s="116"/>
      <c r="I842" s="116"/>
      <c r="J842" s="116"/>
    </row>
    <row r="843" spans="1:10" s="88" customFormat="1" x14ac:dyDescent="0.2">
      <c r="A843" s="114"/>
      <c r="D843" s="94"/>
      <c r="E843" s="115"/>
      <c r="F843" s="115"/>
      <c r="G843" s="115"/>
      <c r="H843" s="116"/>
      <c r="I843" s="116"/>
      <c r="J843" s="116"/>
    </row>
    <row r="844" spans="1:10" s="88" customFormat="1" x14ac:dyDescent="0.2">
      <c r="A844" s="114"/>
      <c r="D844" s="94"/>
      <c r="E844" s="115"/>
      <c r="F844" s="115"/>
      <c r="G844" s="115"/>
      <c r="H844" s="116"/>
      <c r="I844" s="116"/>
      <c r="J844" s="116"/>
    </row>
    <row r="845" spans="1:10" s="88" customFormat="1" x14ac:dyDescent="0.2">
      <c r="A845" s="114"/>
      <c r="D845" s="94"/>
      <c r="E845" s="115"/>
      <c r="F845" s="115"/>
      <c r="G845" s="115"/>
      <c r="H845" s="116"/>
      <c r="I845" s="116"/>
      <c r="J845" s="116"/>
    </row>
    <row r="846" spans="1:10" s="88" customFormat="1" x14ac:dyDescent="0.2">
      <c r="A846" s="114"/>
      <c r="D846" s="94"/>
      <c r="E846" s="115"/>
      <c r="F846" s="115"/>
      <c r="G846" s="115"/>
      <c r="H846" s="116"/>
      <c r="I846" s="116"/>
      <c r="J846" s="116"/>
    </row>
    <row r="847" spans="1:10" s="88" customFormat="1" x14ac:dyDescent="0.2">
      <c r="A847" s="114"/>
      <c r="D847" s="94"/>
      <c r="E847" s="115"/>
      <c r="F847" s="115"/>
      <c r="G847" s="115"/>
      <c r="H847" s="116"/>
      <c r="I847" s="116"/>
      <c r="J847" s="116"/>
    </row>
    <row r="848" spans="1:10" s="88" customFormat="1" x14ac:dyDescent="0.2">
      <c r="A848" s="114"/>
      <c r="D848" s="94"/>
      <c r="E848" s="115"/>
      <c r="F848" s="115"/>
      <c r="G848" s="115"/>
      <c r="H848" s="116"/>
      <c r="I848" s="116"/>
      <c r="J848" s="116"/>
    </row>
    <row r="849" spans="1:10" s="88" customFormat="1" x14ac:dyDescent="0.2">
      <c r="A849" s="114"/>
      <c r="D849" s="94"/>
      <c r="E849" s="115"/>
      <c r="F849" s="115"/>
      <c r="G849" s="115"/>
      <c r="H849" s="116"/>
      <c r="I849" s="116"/>
      <c r="J849" s="116"/>
    </row>
    <row r="850" spans="1:10" s="88" customFormat="1" x14ac:dyDescent="0.2">
      <c r="A850" s="114"/>
      <c r="D850" s="94"/>
      <c r="E850" s="115"/>
      <c r="F850" s="115"/>
      <c r="G850" s="115"/>
      <c r="H850" s="116"/>
      <c r="I850" s="116"/>
      <c r="J850" s="116"/>
    </row>
    <row r="851" spans="1:10" s="88" customFormat="1" x14ac:dyDescent="0.2">
      <c r="A851" s="114"/>
      <c r="D851" s="94"/>
      <c r="E851" s="115"/>
      <c r="F851" s="115"/>
      <c r="G851" s="115"/>
      <c r="H851" s="116"/>
      <c r="I851" s="116"/>
      <c r="J851" s="116"/>
    </row>
    <row r="852" spans="1:10" s="88" customFormat="1" x14ac:dyDescent="0.2">
      <c r="A852" s="114"/>
      <c r="D852" s="94"/>
      <c r="E852" s="115"/>
      <c r="F852" s="115"/>
      <c r="G852" s="115"/>
      <c r="H852" s="116"/>
      <c r="I852" s="116"/>
      <c r="J852" s="116"/>
    </row>
    <row r="853" spans="1:10" s="88" customFormat="1" x14ac:dyDescent="0.2">
      <c r="A853" s="114"/>
      <c r="D853" s="94"/>
      <c r="E853" s="115"/>
      <c r="F853" s="115"/>
      <c r="G853" s="115"/>
      <c r="H853" s="116"/>
      <c r="I853" s="116"/>
      <c r="J853" s="116"/>
    </row>
    <row r="854" spans="1:10" s="88" customFormat="1" x14ac:dyDescent="0.2">
      <c r="A854" s="114"/>
      <c r="D854" s="94"/>
      <c r="E854" s="115"/>
      <c r="F854" s="115"/>
      <c r="G854" s="115"/>
      <c r="H854" s="116"/>
      <c r="I854" s="116"/>
      <c r="J854" s="116"/>
    </row>
    <row r="855" spans="1:10" s="88" customFormat="1" x14ac:dyDescent="0.2">
      <c r="A855" s="114"/>
      <c r="D855" s="94"/>
      <c r="E855" s="115"/>
      <c r="F855" s="115"/>
      <c r="G855" s="115"/>
      <c r="H855" s="116"/>
      <c r="I855" s="116"/>
      <c r="J855" s="116"/>
    </row>
    <row r="856" spans="1:10" s="88" customFormat="1" x14ac:dyDescent="0.2">
      <c r="A856" s="114"/>
      <c r="D856" s="94"/>
      <c r="E856" s="115"/>
      <c r="F856" s="115"/>
      <c r="G856" s="115"/>
      <c r="H856" s="116"/>
      <c r="I856" s="116"/>
      <c r="J856" s="116"/>
    </row>
    <row r="857" spans="1:10" s="88" customFormat="1" x14ac:dyDescent="0.2">
      <c r="A857" s="114"/>
      <c r="D857" s="94"/>
      <c r="E857" s="115"/>
      <c r="F857" s="115"/>
      <c r="G857" s="115"/>
      <c r="H857" s="116"/>
      <c r="I857" s="116"/>
      <c r="J857" s="116"/>
    </row>
    <row r="858" spans="1:10" s="88" customFormat="1" x14ac:dyDescent="0.2">
      <c r="A858" s="114"/>
      <c r="D858" s="94"/>
      <c r="E858" s="115"/>
      <c r="F858" s="115"/>
      <c r="G858" s="115"/>
      <c r="H858" s="116"/>
      <c r="I858" s="116"/>
      <c r="J858" s="116"/>
    </row>
    <row r="859" spans="1:10" s="88" customFormat="1" x14ac:dyDescent="0.2">
      <c r="A859" s="114"/>
      <c r="D859" s="94"/>
      <c r="E859" s="115"/>
      <c r="F859" s="115"/>
      <c r="G859" s="115"/>
      <c r="H859" s="116"/>
      <c r="I859" s="116"/>
      <c r="J859" s="116"/>
    </row>
    <row r="860" spans="1:10" s="88" customFormat="1" x14ac:dyDescent="0.2">
      <c r="A860" s="114"/>
      <c r="D860" s="94"/>
      <c r="E860" s="115"/>
      <c r="F860" s="115"/>
      <c r="G860" s="115"/>
      <c r="H860" s="116"/>
      <c r="I860" s="116"/>
      <c r="J860" s="116"/>
    </row>
    <row r="861" spans="1:10" s="88" customFormat="1" x14ac:dyDescent="0.2">
      <c r="A861" s="114"/>
      <c r="D861" s="94"/>
      <c r="E861" s="115"/>
      <c r="F861" s="115"/>
      <c r="G861" s="115"/>
      <c r="H861" s="116"/>
      <c r="I861" s="116"/>
      <c r="J861" s="116"/>
    </row>
    <row r="862" spans="1:10" s="88" customFormat="1" x14ac:dyDescent="0.2">
      <c r="A862" s="114"/>
      <c r="D862" s="94"/>
      <c r="E862" s="115"/>
      <c r="F862" s="115"/>
      <c r="G862" s="115"/>
      <c r="H862" s="116"/>
      <c r="I862" s="116"/>
      <c r="J862" s="116"/>
    </row>
    <row r="863" spans="1:10" s="88" customFormat="1" x14ac:dyDescent="0.2">
      <c r="A863" s="114"/>
      <c r="D863" s="94"/>
      <c r="E863" s="115"/>
      <c r="F863" s="115"/>
      <c r="G863" s="115"/>
      <c r="H863" s="116"/>
      <c r="I863" s="116"/>
      <c r="J863" s="116"/>
    </row>
    <row r="864" spans="1:10" s="88" customFormat="1" x14ac:dyDescent="0.2">
      <c r="A864" s="114"/>
      <c r="D864" s="94"/>
      <c r="E864" s="115"/>
      <c r="F864" s="115"/>
      <c r="G864" s="115"/>
      <c r="H864" s="116"/>
      <c r="I864" s="116"/>
      <c r="J864" s="116"/>
    </row>
    <row r="865" spans="1:10" s="88" customFormat="1" x14ac:dyDescent="0.2">
      <c r="A865" s="114"/>
      <c r="D865" s="94"/>
      <c r="E865" s="115"/>
      <c r="F865" s="115"/>
      <c r="G865" s="115"/>
      <c r="H865" s="116"/>
      <c r="I865" s="116"/>
      <c r="J865" s="116"/>
    </row>
    <row r="866" spans="1:10" s="88" customFormat="1" x14ac:dyDescent="0.2">
      <c r="A866" s="114"/>
      <c r="D866" s="94"/>
      <c r="E866" s="115"/>
      <c r="F866" s="115"/>
      <c r="G866" s="115"/>
      <c r="H866" s="116"/>
      <c r="I866" s="116"/>
      <c r="J866" s="116"/>
    </row>
    <row r="867" spans="1:10" s="88" customFormat="1" x14ac:dyDescent="0.2">
      <c r="A867" s="114"/>
      <c r="D867" s="94"/>
      <c r="E867" s="115"/>
      <c r="F867" s="115"/>
      <c r="G867" s="115"/>
      <c r="H867" s="116"/>
      <c r="I867" s="116"/>
      <c r="J867" s="116"/>
    </row>
    <row r="868" spans="1:10" s="88" customFormat="1" x14ac:dyDescent="0.2">
      <c r="A868" s="114"/>
      <c r="D868" s="94"/>
      <c r="E868" s="115"/>
      <c r="F868" s="115"/>
      <c r="G868" s="115"/>
      <c r="H868" s="116"/>
      <c r="I868" s="116"/>
      <c r="J868" s="116"/>
    </row>
    <row r="869" spans="1:10" s="88" customFormat="1" x14ac:dyDescent="0.2">
      <c r="A869" s="114"/>
      <c r="D869" s="94"/>
      <c r="E869" s="115"/>
      <c r="F869" s="115"/>
      <c r="G869" s="115"/>
      <c r="H869" s="116"/>
      <c r="I869" s="116"/>
      <c r="J869" s="116"/>
    </row>
    <row r="870" spans="1:10" s="88" customFormat="1" x14ac:dyDescent="0.2">
      <c r="A870" s="114"/>
      <c r="D870" s="94"/>
      <c r="E870" s="115"/>
      <c r="F870" s="115"/>
      <c r="G870" s="115"/>
      <c r="H870" s="116"/>
      <c r="I870" s="116"/>
      <c r="J870" s="116"/>
    </row>
    <row r="871" spans="1:10" s="88" customFormat="1" x14ac:dyDescent="0.2">
      <c r="A871" s="114"/>
      <c r="D871" s="94"/>
      <c r="E871" s="115"/>
      <c r="F871" s="115"/>
      <c r="G871" s="115"/>
      <c r="H871" s="116"/>
      <c r="I871" s="116"/>
      <c r="J871" s="116"/>
    </row>
    <row r="872" spans="1:10" s="88" customFormat="1" x14ac:dyDescent="0.2">
      <c r="A872" s="114"/>
      <c r="D872" s="94"/>
      <c r="E872" s="115"/>
      <c r="F872" s="115"/>
      <c r="G872" s="115"/>
      <c r="H872" s="116"/>
      <c r="I872" s="116"/>
      <c r="J872" s="116"/>
    </row>
    <row r="873" spans="1:10" s="88" customFormat="1" x14ac:dyDescent="0.2">
      <c r="A873" s="114"/>
      <c r="D873" s="94"/>
      <c r="E873" s="115"/>
      <c r="F873" s="115"/>
      <c r="G873" s="115"/>
      <c r="H873" s="116"/>
      <c r="I873" s="116"/>
      <c r="J873" s="116"/>
    </row>
    <row r="874" spans="1:10" s="88" customFormat="1" x14ac:dyDescent="0.2">
      <c r="A874" s="114"/>
      <c r="D874" s="94"/>
      <c r="E874" s="115"/>
      <c r="F874" s="115"/>
      <c r="G874" s="115"/>
      <c r="H874" s="116"/>
      <c r="I874" s="116"/>
      <c r="J874" s="116"/>
    </row>
    <row r="875" spans="1:10" s="88" customFormat="1" x14ac:dyDescent="0.2">
      <c r="A875" s="114"/>
      <c r="D875" s="94"/>
      <c r="E875" s="115"/>
      <c r="F875" s="115"/>
      <c r="G875" s="115"/>
      <c r="H875" s="116"/>
      <c r="I875" s="116"/>
      <c r="J875" s="116"/>
    </row>
    <row r="876" spans="1:10" s="88" customFormat="1" x14ac:dyDescent="0.2">
      <c r="A876" s="114"/>
      <c r="D876" s="94"/>
      <c r="E876" s="115"/>
      <c r="F876" s="115"/>
      <c r="G876" s="115"/>
      <c r="H876" s="116"/>
      <c r="I876" s="116"/>
      <c r="J876" s="116"/>
    </row>
    <row r="877" spans="1:10" s="88" customFormat="1" x14ac:dyDescent="0.2">
      <c r="A877" s="114"/>
      <c r="D877" s="94"/>
      <c r="E877" s="115"/>
      <c r="F877" s="115"/>
      <c r="G877" s="115"/>
      <c r="H877" s="116"/>
      <c r="I877" s="116"/>
      <c r="J877" s="116"/>
    </row>
    <row r="878" spans="1:10" s="88" customFormat="1" x14ac:dyDescent="0.2">
      <c r="A878" s="114"/>
      <c r="D878" s="94"/>
      <c r="E878" s="115"/>
      <c r="F878" s="115"/>
      <c r="G878" s="115"/>
      <c r="H878" s="116"/>
      <c r="I878" s="116"/>
      <c r="J878" s="116"/>
    </row>
    <row r="879" spans="1:10" s="88" customFormat="1" x14ac:dyDescent="0.2">
      <c r="A879" s="114"/>
      <c r="D879" s="94"/>
      <c r="E879" s="115"/>
      <c r="F879" s="115"/>
      <c r="G879" s="115"/>
      <c r="H879" s="116"/>
      <c r="I879" s="116"/>
      <c r="J879" s="116"/>
    </row>
    <row r="880" spans="1:10" s="88" customFormat="1" x14ac:dyDescent="0.2">
      <c r="A880" s="114"/>
      <c r="D880" s="94"/>
      <c r="E880" s="115"/>
      <c r="F880" s="115"/>
      <c r="G880" s="115"/>
      <c r="H880" s="116"/>
      <c r="I880" s="116"/>
      <c r="J880" s="116"/>
    </row>
    <row r="881" spans="1:10" s="88" customFormat="1" x14ac:dyDescent="0.2">
      <c r="A881" s="114"/>
      <c r="D881" s="94"/>
      <c r="E881" s="115"/>
      <c r="F881" s="115"/>
      <c r="G881" s="115"/>
      <c r="H881" s="116"/>
      <c r="I881" s="116"/>
      <c r="J881" s="116"/>
    </row>
    <row r="882" spans="1:10" s="88" customFormat="1" x14ac:dyDescent="0.2">
      <c r="A882" s="114"/>
      <c r="D882" s="94"/>
      <c r="E882" s="115"/>
      <c r="F882" s="115"/>
      <c r="G882" s="115"/>
      <c r="H882" s="116"/>
      <c r="I882" s="116"/>
      <c r="J882" s="116"/>
    </row>
    <row r="883" spans="1:10" s="88" customFormat="1" x14ac:dyDescent="0.2">
      <c r="A883" s="114"/>
      <c r="D883" s="94"/>
      <c r="E883" s="115"/>
      <c r="F883" s="115"/>
      <c r="G883" s="115"/>
      <c r="H883" s="116"/>
      <c r="I883" s="116"/>
      <c r="J883" s="116"/>
    </row>
    <row r="884" spans="1:10" s="88" customFormat="1" x14ac:dyDescent="0.2">
      <c r="A884" s="114"/>
      <c r="D884" s="94"/>
      <c r="E884" s="115"/>
      <c r="F884" s="115"/>
      <c r="G884" s="115"/>
      <c r="H884" s="116"/>
      <c r="I884" s="116"/>
      <c r="J884" s="116"/>
    </row>
    <row r="885" spans="1:10" s="88" customFormat="1" x14ac:dyDescent="0.2">
      <c r="A885" s="114"/>
      <c r="D885" s="94"/>
      <c r="E885" s="115"/>
      <c r="F885" s="115"/>
      <c r="G885" s="115"/>
      <c r="H885" s="116"/>
      <c r="I885" s="116"/>
      <c r="J885" s="116"/>
    </row>
    <row r="886" spans="1:10" s="88" customFormat="1" x14ac:dyDescent="0.2">
      <c r="A886" s="114"/>
      <c r="D886" s="94"/>
      <c r="E886" s="115"/>
      <c r="F886" s="115"/>
      <c r="G886" s="115"/>
      <c r="H886" s="116"/>
      <c r="I886" s="116"/>
      <c r="J886" s="116"/>
    </row>
    <row r="887" spans="1:10" s="88" customFormat="1" x14ac:dyDescent="0.2">
      <c r="A887" s="114"/>
      <c r="D887" s="94"/>
      <c r="E887" s="115"/>
      <c r="F887" s="115"/>
      <c r="G887" s="115"/>
      <c r="H887" s="116"/>
      <c r="I887" s="116"/>
      <c r="J887" s="116"/>
    </row>
    <row r="888" spans="1:10" s="88" customFormat="1" x14ac:dyDescent="0.2">
      <c r="A888" s="114"/>
      <c r="D888" s="94"/>
      <c r="E888" s="115"/>
      <c r="F888" s="115"/>
      <c r="G888" s="115"/>
      <c r="H888" s="116"/>
      <c r="I888" s="116"/>
      <c r="J888" s="116"/>
    </row>
    <row r="889" spans="1:10" s="88" customFormat="1" x14ac:dyDescent="0.2">
      <c r="A889" s="114"/>
      <c r="D889" s="94"/>
      <c r="E889" s="115"/>
      <c r="F889" s="115"/>
      <c r="G889" s="115"/>
      <c r="H889" s="116"/>
      <c r="I889" s="116"/>
      <c r="J889" s="116"/>
    </row>
    <row r="890" spans="1:10" s="88" customFormat="1" x14ac:dyDescent="0.2">
      <c r="A890" s="114"/>
      <c r="D890" s="94"/>
      <c r="E890" s="115"/>
      <c r="F890" s="115"/>
      <c r="G890" s="115"/>
      <c r="H890" s="116"/>
      <c r="I890" s="116"/>
      <c r="J890" s="116"/>
    </row>
    <row r="891" spans="1:10" s="88" customFormat="1" x14ac:dyDescent="0.2">
      <c r="A891" s="114"/>
      <c r="D891" s="94"/>
      <c r="E891" s="115"/>
      <c r="F891" s="115"/>
      <c r="G891" s="115"/>
      <c r="H891" s="116"/>
      <c r="I891" s="116"/>
      <c r="J891" s="116"/>
    </row>
    <row r="892" spans="1:10" s="88" customFormat="1" x14ac:dyDescent="0.2">
      <c r="A892" s="114"/>
      <c r="D892" s="94"/>
      <c r="E892" s="115"/>
      <c r="F892" s="115"/>
      <c r="G892" s="115"/>
      <c r="H892" s="116"/>
      <c r="I892" s="116"/>
      <c r="J892" s="116"/>
    </row>
    <row r="893" spans="1:10" s="88" customFormat="1" x14ac:dyDescent="0.2">
      <c r="A893" s="114"/>
      <c r="D893" s="94"/>
      <c r="E893" s="115"/>
      <c r="F893" s="115"/>
      <c r="G893" s="115"/>
      <c r="H893" s="116"/>
      <c r="I893" s="116"/>
      <c r="J893" s="116"/>
    </row>
    <row r="894" spans="1:10" s="88" customFormat="1" x14ac:dyDescent="0.2">
      <c r="A894" s="114"/>
      <c r="D894" s="94"/>
      <c r="E894" s="115"/>
      <c r="F894" s="115"/>
      <c r="G894" s="115"/>
      <c r="H894" s="116"/>
      <c r="I894" s="116"/>
      <c r="J894" s="116"/>
    </row>
    <row r="895" spans="1:10" s="88" customFormat="1" x14ac:dyDescent="0.2">
      <c r="A895" s="114"/>
      <c r="D895" s="94"/>
      <c r="E895" s="115"/>
      <c r="F895" s="115"/>
      <c r="G895" s="115"/>
      <c r="H895" s="116"/>
      <c r="I895" s="116"/>
      <c r="J895" s="116"/>
    </row>
    <row r="896" spans="1:10" s="88" customFormat="1" x14ac:dyDescent="0.2">
      <c r="A896" s="114"/>
      <c r="D896" s="94"/>
      <c r="E896" s="115"/>
      <c r="F896" s="115"/>
      <c r="G896" s="115"/>
      <c r="H896" s="116"/>
      <c r="I896" s="116"/>
      <c r="J896" s="116"/>
    </row>
    <row r="897" spans="1:10" s="88" customFormat="1" x14ac:dyDescent="0.2">
      <c r="A897" s="114"/>
      <c r="D897" s="94"/>
      <c r="E897" s="115"/>
      <c r="F897" s="115"/>
      <c r="G897" s="115"/>
      <c r="H897" s="116"/>
      <c r="I897" s="116"/>
      <c r="J897" s="116"/>
    </row>
    <row r="898" spans="1:10" s="88" customFormat="1" x14ac:dyDescent="0.2">
      <c r="A898" s="114"/>
      <c r="D898" s="94"/>
      <c r="E898" s="115"/>
      <c r="F898" s="115"/>
      <c r="G898" s="115"/>
      <c r="H898" s="116"/>
      <c r="I898" s="116"/>
      <c r="J898" s="116"/>
    </row>
    <row r="899" spans="1:10" s="88" customFormat="1" x14ac:dyDescent="0.2">
      <c r="A899" s="114"/>
      <c r="D899" s="94"/>
      <c r="E899" s="115"/>
      <c r="F899" s="115"/>
      <c r="G899" s="115"/>
      <c r="H899" s="116"/>
      <c r="I899" s="116"/>
      <c r="J899" s="116"/>
    </row>
    <row r="900" spans="1:10" s="88" customFormat="1" x14ac:dyDescent="0.2">
      <c r="A900" s="114"/>
      <c r="D900" s="94"/>
      <c r="E900" s="115"/>
      <c r="F900" s="115"/>
      <c r="G900" s="115"/>
      <c r="H900" s="116"/>
      <c r="I900" s="116"/>
      <c r="J900" s="116"/>
    </row>
    <row r="901" spans="1:10" s="88" customFormat="1" x14ac:dyDescent="0.2">
      <c r="A901" s="114"/>
      <c r="D901" s="94"/>
      <c r="E901" s="115"/>
      <c r="F901" s="115"/>
      <c r="G901" s="115"/>
      <c r="H901" s="116"/>
      <c r="I901" s="116"/>
      <c r="J901" s="116"/>
    </row>
    <row r="902" spans="1:10" s="88" customFormat="1" x14ac:dyDescent="0.2">
      <c r="A902" s="114"/>
      <c r="D902" s="94"/>
      <c r="E902" s="115"/>
      <c r="F902" s="115"/>
      <c r="G902" s="115"/>
      <c r="H902" s="116"/>
      <c r="I902" s="116"/>
      <c r="J902" s="116"/>
    </row>
    <row r="903" spans="1:10" s="88" customFormat="1" x14ac:dyDescent="0.2">
      <c r="A903" s="114"/>
      <c r="D903" s="94"/>
      <c r="E903" s="115"/>
      <c r="F903" s="115"/>
      <c r="G903" s="115"/>
      <c r="H903" s="116"/>
      <c r="I903" s="116"/>
      <c r="J903" s="116"/>
    </row>
    <row r="904" spans="1:10" s="88" customFormat="1" x14ac:dyDescent="0.2">
      <c r="A904" s="114"/>
      <c r="D904" s="94"/>
      <c r="E904" s="115"/>
      <c r="F904" s="115"/>
      <c r="G904" s="115"/>
      <c r="H904" s="116"/>
      <c r="I904" s="116"/>
      <c r="J904" s="116"/>
    </row>
    <row r="905" spans="1:10" s="88" customFormat="1" x14ac:dyDescent="0.2">
      <c r="A905" s="114"/>
      <c r="D905" s="94"/>
      <c r="E905" s="115"/>
      <c r="F905" s="115"/>
      <c r="G905" s="115"/>
      <c r="H905" s="116"/>
      <c r="I905" s="116"/>
      <c r="J905" s="116"/>
    </row>
    <row r="906" spans="1:10" s="88" customFormat="1" x14ac:dyDescent="0.2">
      <c r="A906" s="114"/>
      <c r="D906" s="94"/>
      <c r="E906" s="115"/>
      <c r="F906" s="115"/>
      <c r="G906" s="115"/>
      <c r="H906" s="116"/>
      <c r="I906" s="116"/>
      <c r="J906" s="116"/>
    </row>
    <row r="907" spans="1:10" s="88" customFormat="1" x14ac:dyDescent="0.2">
      <c r="A907" s="114"/>
      <c r="D907" s="94"/>
      <c r="E907" s="115"/>
      <c r="F907" s="115"/>
      <c r="G907" s="115"/>
      <c r="H907" s="116"/>
      <c r="I907" s="116"/>
      <c r="J907" s="116"/>
    </row>
    <row r="908" spans="1:10" s="88" customFormat="1" x14ac:dyDescent="0.2">
      <c r="A908" s="114"/>
      <c r="D908" s="94"/>
      <c r="E908" s="115"/>
      <c r="F908" s="115"/>
      <c r="G908" s="115"/>
      <c r="H908" s="116"/>
      <c r="I908" s="116"/>
      <c r="J908" s="116"/>
    </row>
    <row r="909" spans="1:10" s="88" customFormat="1" x14ac:dyDescent="0.2">
      <c r="A909" s="114"/>
      <c r="D909" s="94"/>
      <c r="E909" s="115"/>
      <c r="F909" s="115"/>
      <c r="G909" s="115"/>
      <c r="H909" s="116"/>
      <c r="I909" s="116"/>
      <c r="J909" s="116"/>
    </row>
    <row r="910" spans="1:10" s="88" customFormat="1" x14ac:dyDescent="0.2">
      <c r="A910" s="114"/>
      <c r="D910" s="94"/>
      <c r="E910" s="115"/>
      <c r="F910" s="115"/>
      <c r="G910" s="115"/>
      <c r="H910" s="116"/>
      <c r="I910" s="116"/>
      <c r="J910" s="116"/>
    </row>
    <row r="911" spans="1:10" s="88" customFormat="1" x14ac:dyDescent="0.2">
      <c r="A911" s="114"/>
      <c r="D911" s="94"/>
      <c r="E911" s="115"/>
      <c r="F911" s="115"/>
      <c r="G911" s="115"/>
      <c r="H911" s="116"/>
      <c r="I911" s="116"/>
      <c r="J911" s="116"/>
    </row>
    <row r="912" spans="1:10" s="88" customFormat="1" x14ac:dyDescent="0.2">
      <c r="A912" s="114"/>
      <c r="D912" s="94"/>
      <c r="E912" s="115"/>
      <c r="F912" s="115"/>
      <c r="G912" s="115"/>
      <c r="H912" s="116"/>
      <c r="I912" s="116"/>
      <c r="J912" s="116"/>
    </row>
    <row r="913" spans="1:10" s="88" customFormat="1" x14ac:dyDescent="0.2">
      <c r="A913" s="114"/>
      <c r="D913" s="94"/>
      <c r="E913" s="115"/>
      <c r="F913" s="115"/>
      <c r="G913" s="115"/>
      <c r="H913" s="116"/>
      <c r="I913" s="116"/>
      <c r="J913" s="116"/>
    </row>
    <row r="914" spans="1:10" s="88" customFormat="1" x14ac:dyDescent="0.2">
      <c r="A914" s="114"/>
      <c r="D914" s="94"/>
      <c r="E914" s="115"/>
      <c r="F914" s="115"/>
      <c r="G914" s="115"/>
      <c r="H914" s="116"/>
      <c r="I914" s="116"/>
      <c r="J914" s="116"/>
    </row>
    <row r="915" spans="1:10" s="88" customFormat="1" x14ac:dyDescent="0.2">
      <c r="A915" s="114"/>
      <c r="D915" s="94"/>
      <c r="E915" s="115"/>
      <c r="F915" s="115"/>
      <c r="G915" s="115"/>
      <c r="H915" s="116"/>
      <c r="I915" s="116"/>
      <c r="J915" s="116"/>
    </row>
    <row r="916" spans="1:10" s="88" customFormat="1" x14ac:dyDescent="0.2">
      <c r="A916" s="114"/>
      <c r="D916" s="94"/>
      <c r="E916" s="115"/>
      <c r="F916" s="115"/>
      <c r="G916" s="115"/>
      <c r="H916" s="116"/>
      <c r="I916" s="116"/>
      <c r="J916" s="116"/>
    </row>
    <row r="917" spans="1:10" s="88" customFormat="1" x14ac:dyDescent="0.2">
      <c r="A917" s="114"/>
      <c r="D917" s="94"/>
      <c r="E917" s="115"/>
      <c r="F917" s="115"/>
      <c r="G917" s="115"/>
      <c r="H917" s="116"/>
      <c r="I917" s="116"/>
      <c r="J917" s="116"/>
    </row>
    <row r="918" spans="1:10" s="88" customFormat="1" x14ac:dyDescent="0.2">
      <c r="A918" s="114"/>
      <c r="D918" s="94"/>
      <c r="E918" s="115"/>
      <c r="F918" s="115"/>
      <c r="G918" s="115"/>
      <c r="H918" s="116"/>
      <c r="I918" s="116"/>
      <c r="J918" s="116"/>
    </row>
    <row r="919" spans="1:10" s="88" customFormat="1" x14ac:dyDescent="0.2">
      <c r="A919" s="114"/>
      <c r="D919" s="94"/>
      <c r="E919" s="115"/>
      <c r="F919" s="115"/>
      <c r="G919" s="115"/>
      <c r="H919" s="116"/>
      <c r="I919" s="116"/>
      <c r="J919" s="116"/>
    </row>
    <row r="920" spans="1:10" s="88" customFormat="1" x14ac:dyDescent="0.2">
      <c r="A920" s="114"/>
      <c r="D920" s="94"/>
      <c r="E920" s="115"/>
      <c r="F920" s="115"/>
      <c r="G920" s="115"/>
      <c r="H920" s="116"/>
      <c r="I920" s="116"/>
      <c r="J920" s="116"/>
    </row>
    <row r="921" spans="1:10" s="88" customFormat="1" x14ac:dyDescent="0.2">
      <c r="A921" s="114"/>
      <c r="D921" s="94"/>
      <c r="E921" s="115"/>
      <c r="F921" s="115"/>
      <c r="G921" s="115"/>
      <c r="H921" s="116"/>
      <c r="I921" s="116"/>
      <c r="J921" s="116"/>
    </row>
    <row r="922" spans="1:10" s="88" customFormat="1" x14ac:dyDescent="0.2">
      <c r="A922" s="114"/>
      <c r="D922" s="94"/>
      <c r="E922" s="115"/>
      <c r="F922" s="115"/>
      <c r="G922" s="115"/>
      <c r="H922" s="116"/>
      <c r="I922" s="116"/>
      <c r="J922" s="116"/>
    </row>
    <row r="923" spans="1:10" s="88" customFormat="1" x14ac:dyDescent="0.2">
      <c r="A923" s="114"/>
      <c r="D923" s="94"/>
      <c r="E923" s="115"/>
      <c r="F923" s="115"/>
      <c r="G923" s="115"/>
      <c r="H923" s="116"/>
      <c r="I923" s="116"/>
      <c r="J923" s="116"/>
    </row>
    <row r="924" spans="1:10" s="88" customFormat="1" x14ac:dyDescent="0.2">
      <c r="A924" s="114"/>
      <c r="D924" s="94"/>
      <c r="E924" s="115"/>
      <c r="F924" s="115"/>
      <c r="G924" s="115"/>
      <c r="H924" s="116"/>
      <c r="I924" s="116"/>
      <c r="J924" s="116"/>
    </row>
    <row r="925" spans="1:10" s="88" customFormat="1" x14ac:dyDescent="0.2">
      <c r="A925" s="114"/>
      <c r="D925" s="94"/>
      <c r="E925" s="115"/>
      <c r="F925" s="115"/>
      <c r="G925" s="115"/>
      <c r="H925" s="116"/>
      <c r="I925" s="116"/>
      <c r="J925" s="116"/>
    </row>
    <row r="926" spans="1:10" s="88" customFormat="1" x14ac:dyDescent="0.2">
      <c r="A926" s="114"/>
      <c r="D926" s="94"/>
      <c r="E926" s="115"/>
      <c r="F926" s="115"/>
      <c r="G926" s="115"/>
      <c r="H926" s="116"/>
      <c r="I926" s="116"/>
      <c r="J926" s="116"/>
    </row>
    <row r="927" spans="1:10" s="88" customFormat="1" x14ac:dyDescent="0.2">
      <c r="A927" s="114"/>
      <c r="D927" s="94"/>
      <c r="E927" s="115"/>
      <c r="F927" s="115"/>
      <c r="G927" s="115"/>
      <c r="H927" s="116"/>
      <c r="I927" s="116"/>
      <c r="J927" s="116"/>
    </row>
    <row r="928" spans="1:10" s="88" customFormat="1" x14ac:dyDescent="0.2">
      <c r="A928" s="114"/>
      <c r="D928" s="94"/>
      <c r="E928" s="115"/>
      <c r="F928" s="115"/>
      <c r="G928" s="115"/>
      <c r="H928" s="116"/>
      <c r="I928" s="116"/>
      <c r="J928" s="116"/>
    </row>
    <row r="929" spans="1:10" s="88" customFormat="1" x14ac:dyDescent="0.2">
      <c r="A929" s="114"/>
      <c r="D929" s="94"/>
      <c r="E929" s="115"/>
      <c r="F929" s="115"/>
      <c r="G929" s="115"/>
      <c r="H929" s="116"/>
      <c r="I929" s="116"/>
      <c r="J929" s="116"/>
    </row>
    <row r="930" spans="1:10" s="88" customFormat="1" x14ac:dyDescent="0.2">
      <c r="A930" s="114"/>
      <c r="D930" s="94"/>
      <c r="E930" s="115"/>
      <c r="F930" s="115"/>
      <c r="G930" s="115"/>
      <c r="H930" s="116"/>
      <c r="I930" s="116"/>
      <c r="J930" s="116"/>
    </row>
    <row r="931" spans="1:10" s="88" customFormat="1" x14ac:dyDescent="0.2">
      <c r="A931" s="114"/>
      <c r="D931" s="94"/>
      <c r="E931" s="115"/>
      <c r="F931" s="115"/>
      <c r="G931" s="115"/>
      <c r="H931" s="116"/>
      <c r="I931" s="116"/>
      <c r="J931" s="116"/>
    </row>
    <row r="932" spans="1:10" s="88" customFormat="1" x14ac:dyDescent="0.2">
      <c r="A932" s="114"/>
      <c r="D932" s="94"/>
      <c r="E932" s="115"/>
      <c r="F932" s="115"/>
      <c r="G932" s="115"/>
      <c r="H932" s="116"/>
      <c r="I932" s="116"/>
      <c r="J932" s="116"/>
    </row>
    <row r="933" spans="1:10" s="88" customFormat="1" x14ac:dyDescent="0.2">
      <c r="A933" s="114"/>
      <c r="D933" s="94"/>
      <c r="E933" s="115"/>
      <c r="F933" s="115"/>
      <c r="G933" s="115"/>
      <c r="H933" s="116"/>
      <c r="I933" s="116"/>
      <c r="J933" s="116"/>
    </row>
    <row r="934" spans="1:10" s="88" customFormat="1" x14ac:dyDescent="0.2">
      <c r="A934" s="114"/>
      <c r="D934" s="94"/>
      <c r="E934" s="115"/>
      <c r="F934" s="115"/>
      <c r="G934" s="115"/>
      <c r="H934" s="116"/>
      <c r="I934" s="116"/>
      <c r="J934" s="116"/>
    </row>
    <row r="935" spans="1:10" s="88" customFormat="1" x14ac:dyDescent="0.2">
      <c r="A935" s="114"/>
      <c r="D935" s="94"/>
      <c r="E935" s="115"/>
      <c r="F935" s="115"/>
      <c r="G935" s="115"/>
      <c r="H935" s="116"/>
      <c r="I935" s="116"/>
      <c r="J935" s="116"/>
    </row>
    <row r="936" spans="1:10" s="88" customFormat="1" x14ac:dyDescent="0.2">
      <c r="A936" s="114"/>
      <c r="D936" s="94"/>
      <c r="E936" s="115"/>
      <c r="F936" s="115"/>
      <c r="G936" s="115"/>
      <c r="H936" s="116"/>
      <c r="I936" s="116"/>
      <c r="J936" s="116"/>
    </row>
    <row r="937" spans="1:10" s="88" customFormat="1" x14ac:dyDescent="0.2">
      <c r="A937" s="114"/>
      <c r="D937" s="94"/>
      <c r="E937" s="115"/>
      <c r="F937" s="115"/>
      <c r="G937" s="115"/>
      <c r="H937" s="116"/>
      <c r="I937" s="116"/>
      <c r="J937" s="116"/>
    </row>
    <row r="938" spans="1:10" s="88" customFormat="1" x14ac:dyDescent="0.2">
      <c r="A938" s="114"/>
      <c r="D938" s="94"/>
      <c r="E938" s="115"/>
      <c r="F938" s="115"/>
      <c r="G938" s="115"/>
      <c r="H938" s="116"/>
      <c r="I938" s="116"/>
      <c r="J938" s="116"/>
    </row>
    <row r="939" spans="1:10" s="88" customFormat="1" x14ac:dyDescent="0.2">
      <c r="A939" s="114"/>
      <c r="D939" s="94"/>
      <c r="E939" s="115"/>
      <c r="F939" s="115"/>
      <c r="G939" s="115"/>
      <c r="H939" s="116"/>
      <c r="I939" s="116"/>
      <c r="J939" s="116"/>
    </row>
    <row r="940" spans="1:10" s="88" customFormat="1" x14ac:dyDescent="0.2">
      <c r="A940" s="114"/>
      <c r="D940" s="94"/>
      <c r="E940" s="115"/>
      <c r="F940" s="115"/>
      <c r="G940" s="115"/>
      <c r="H940" s="116"/>
      <c r="I940" s="116"/>
      <c r="J940" s="116"/>
    </row>
    <row r="941" spans="1:10" s="88" customFormat="1" x14ac:dyDescent="0.2">
      <c r="A941" s="114"/>
      <c r="D941" s="94"/>
      <c r="E941" s="115"/>
      <c r="F941" s="115"/>
      <c r="G941" s="115"/>
      <c r="H941" s="116"/>
      <c r="I941" s="116"/>
      <c r="J941" s="116"/>
    </row>
    <row r="942" spans="1:10" s="88" customFormat="1" x14ac:dyDescent="0.2">
      <c r="A942" s="114"/>
      <c r="D942" s="94"/>
      <c r="E942" s="115"/>
      <c r="F942" s="115"/>
      <c r="G942" s="115"/>
      <c r="H942" s="116"/>
      <c r="I942" s="116"/>
      <c r="J942" s="116"/>
    </row>
    <row r="943" spans="1:10" s="88" customFormat="1" x14ac:dyDescent="0.2">
      <c r="A943" s="114"/>
      <c r="D943" s="94"/>
      <c r="E943" s="115"/>
      <c r="F943" s="115"/>
      <c r="G943" s="115"/>
      <c r="H943" s="116"/>
      <c r="I943" s="116"/>
      <c r="J943" s="116"/>
    </row>
    <row r="944" spans="1:10" s="88" customFormat="1" x14ac:dyDescent="0.2">
      <c r="A944" s="114"/>
      <c r="D944" s="94"/>
      <c r="E944" s="115"/>
      <c r="F944" s="115"/>
      <c r="G944" s="115"/>
      <c r="H944" s="116"/>
      <c r="I944" s="116"/>
      <c r="J944" s="116"/>
    </row>
    <row r="945" spans="1:10" s="88" customFormat="1" x14ac:dyDescent="0.2">
      <c r="A945" s="114"/>
      <c r="D945" s="94"/>
      <c r="E945" s="115"/>
      <c r="F945" s="115"/>
      <c r="G945" s="115"/>
      <c r="H945" s="116"/>
      <c r="I945" s="116"/>
      <c r="J945" s="116"/>
    </row>
    <row r="946" spans="1:10" s="88" customFormat="1" x14ac:dyDescent="0.2">
      <c r="A946" s="114"/>
      <c r="D946" s="94"/>
      <c r="E946" s="115"/>
      <c r="F946" s="115"/>
      <c r="G946" s="115"/>
      <c r="H946" s="116"/>
      <c r="I946" s="116"/>
      <c r="J946" s="116"/>
    </row>
    <row r="947" spans="1:10" s="88" customFormat="1" x14ac:dyDescent="0.2">
      <c r="A947" s="114"/>
      <c r="D947" s="94"/>
      <c r="E947" s="115"/>
      <c r="F947" s="115"/>
      <c r="G947" s="115"/>
      <c r="H947" s="116"/>
      <c r="I947" s="116"/>
      <c r="J947" s="116"/>
    </row>
    <row r="948" spans="1:10" s="88" customFormat="1" x14ac:dyDescent="0.2">
      <c r="A948" s="114"/>
      <c r="D948" s="94"/>
      <c r="E948" s="115"/>
      <c r="F948" s="115"/>
      <c r="G948" s="115"/>
      <c r="H948" s="116"/>
      <c r="I948" s="116"/>
      <c r="J948" s="116"/>
    </row>
    <row r="949" spans="1:10" s="88" customFormat="1" x14ac:dyDescent="0.2">
      <c r="A949" s="114"/>
      <c r="D949" s="94"/>
      <c r="E949" s="115"/>
      <c r="F949" s="115"/>
      <c r="G949" s="115"/>
      <c r="H949" s="116"/>
      <c r="I949" s="116"/>
      <c r="J949" s="116"/>
    </row>
    <row r="950" spans="1:10" s="88" customFormat="1" x14ac:dyDescent="0.2">
      <c r="A950" s="114"/>
      <c r="D950" s="94"/>
      <c r="E950" s="115"/>
      <c r="F950" s="115"/>
      <c r="G950" s="115"/>
      <c r="H950" s="116"/>
      <c r="I950" s="116"/>
      <c r="J950" s="116"/>
    </row>
    <row r="951" spans="1:10" s="88" customFormat="1" x14ac:dyDescent="0.2">
      <c r="A951" s="114"/>
      <c r="D951" s="94"/>
      <c r="E951" s="115"/>
      <c r="F951" s="115"/>
      <c r="G951" s="115"/>
      <c r="H951" s="116"/>
      <c r="I951" s="116"/>
      <c r="J951" s="116"/>
    </row>
    <row r="952" spans="1:10" s="88" customFormat="1" x14ac:dyDescent="0.2">
      <c r="A952" s="114"/>
      <c r="D952" s="94"/>
      <c r="E952" s="115"/>
      <c r="F952" s="115"/>
      <c r="G952" s="115"/>
      <c r="H952" s="116"/>
      <c r="I952" s="116"/>
      <c r="J952" s="116"/>
    </row>
    <row r="953" spans="1:10" s="88" customFormat="1" x14ac:dyDescent="0.2">
      <c r="A953" s="114"/>
      <c r="D953" s="94"/>
      <c r="E953" s="115"/>
      <c r="F953" s="115"/>
      <c r="G953" s="115"/>
      <c r="H953" s="116"/>
      <c r="I953" s="116"/>
      <c r="J953" s="116"/>
    </row>
    <row r="954" spans="1:10" s="88" customFormat="1" x14ac:dyDescent="0.2">
      <c r="A954" s="114"/>
      <c r="D954" s="94"/>
      <c r="E954" s="115"/>
      <c r="F954" s="115"/>
      <c r="G954" s="115"/>
      <c r="H954" s="116"/>
      <c r="I954" s="116"/>
      <c r="J954" s="116"/>
    </row>
    <row r="955" spans="1:10" s="88" customFormat="1" x14ac:dyDescent="0.2">
      <c r="A955" s="114"/>
      <c r="D955" s="94"/>
      <c r="E955" s="115"/>
      <c r="F955" s="115"/>
      <c r="G955" s="115"/>
      <c r="H955" s="116"/>
      <c r="I955" s="116"/>
      <c r="J955" s="116"/>
    </row>
    <row r="956" spans="1:10" s="88" customFormat="1" x14ac:dyDescent="0.2">
      <c r="A956" s="114"/>
      <c r="D956" s="94"/>
      <c r="E956" s="115"/>
      <c r="F956" s="115"/>
      <c r="G956" s="115"/>
      <c r="H956" s="116"/>
      <c r="I956" s="116"/>
      <c r="J956" s="116"/>
    </row>
    <row r="957" spans="1:10" s="88" customFormat="1" x14ac:dyDescent="0.2">
      <c r="A957" s="114"/>
      <c r="D957" s="94"/>
      <c r="E957" s="115"/>
      <c r="F957" s="115"/>
      <c r="G957" s="115"/>
      <c r="H957" s="116"/>
      <c r="I957" s="116"/>
      <c r="J957" s="116"/>
    </row>
    <row r="958" spans="1:10" s="88" customFormat="1" x14ac:dyDescent="0.2">
      <c r="A958" s="114"/>
      <c r="D958" s="94"/>
      <c r="E958" s="115"/>
      <c r="F958" s="115"/>
      <c r="G958" s="115"/>
      <c r="H958" s="116"/>
      <c r="I958" s="116"/>
      <c r="J958" s="116"/>
    </row>
    <row r="959" spans="1:10" s="88" customFormat="1" x14ac:dyDescent="0.2">
      <c r="A959" s="114"/>
      <c r="D959" s="94"/>
      <c r="E959" s="115"/>
      <c r="F959" s="115"/>
      <c r="G959" s="115"/>
      <c r="H959" s="116"/>
      <c r="I959" s="116"/>
      <c r="J959" s="116"/>
    </row>
    <row r="960" spans="1:10" s="88" customFormat="1" x14ac:dyDescent="0.2">
      <c r="A960" s="114"/>
      <c r="D960" s="94"/>
      <c r="E960" s="115"/>
      <c r="F960" s="115"/>
      <c r="G960" s="115"/>
      <c r="H960" s="116"/>
      <c r="I960" s="116"/>
      <c r="J960" s="116"/>
    </row>
    <row r="961" spans="1:10" s="88" customFormat="1" x14ac:dyDescent="0.2">
      <c r="A961" s="114"/>
      <c r="D961" s="94"/>
      <c r="E961" s="115"/>
      <c r="F961" s="115"/>
      <c r="G961" s="115"/>
      <c r="H961" s="116"/>
      <c r="I961" s="116"/>
      <c r="J961" s="116"/>
    </row>
    <row r="962" spans="1:10" s="88" customFormat="1" x14ac:dyDescent="0.2">
      <c r="A962" s="114"/>
      <c r="D962" s="94"/>
      <c r="E962" s="115"/>
      <c r="F962" s="115"/>
      <c r="G962" s="115"/>
      <c r="H962" s="116"/>
      <c r="I962" s="116"/>
      <c r="J962" s="116"/>
    </row>
    <row r="963" spans="1:10" s="88" customFormat="1" x14ac:dyDescent="0.2">
      <c r="A963" s="114"/>
      <c r="D963" s="94"/>
      <c r="E963" s="115"/>
      <c r="F963" s="115"/>
      <c r="G963" s="115"/>
      <c r="H963" s="116"/>
      <c r="I963" s="116"/>
      <c r="J963" s="116"/>
    </row>
    <row r="964" spans="1:10" s="88" customFormat="1" x14ac:dyDescent="0.2">
      <c r="A964" s="114"/>
      <c r="D964" s="94"/>
      <c r="E964" s="115"/>
      <c r="F964" s="115"/>
      <c r="G964" s="115"/>
      <c r="H964" s="116"/>
      <c r="I964" s="116"/>
      <c r="J964" s="116"/>
    </row>
    <row r="965" spans="1:10" s="88" customFormat="1" x14ac:dyDescent="0.2">
      <c r="A965" s="114"/>
      <c r="D965" s="94"/>
      <c r="E965" s="115"/>
      <c r="F965" s="115"/>
      <c r="G965" s="115"/>
      <c r="H965" s="116"/>
      <c r="I965" s="116"/>
      <c r="J965" s="116"/>
    </row>
    <row r="966" spans="1:10" s="88" customFormat="1" x14ac:dyDescent="0.2">
      <c r="A966" s="114"/>
      <c r="D966" s="94"/>
      <c r="E966" s="115"/>
      <c r="F966" s="115"/>
      <c r="G966" s="115"/>
      <c r="H966" s="116"/>
      <c r="I966" s="116"/>
      <c r="J966" s="116"/>
    </row>
    <row r="967" spans="1:10" s="88" customFormat="1" x14ac:dyDescent="0.2">
      <c r="A967" s="114"/>
      <c r="D967" s="94"/>
      <c r="E967" s="115"/>
      <c r="F967" s="115"/>
      <c r="G967" s="115"/>
      <c r="H967" s="116"/>
      <c r="I967" s="116"/>
      <c r="J967" s="116"/>
    </row>
    <row r="968" spans="1:10" s="88" customFormat="1" x14ac:dyDescent="0.2">
      <c r="A968" s="114"/>
      <c r="D968" s="94"/>
      <c r="E968" s="115"/>
      <c r="F968" s="115"/>
      <c r="G968" s="115"/>
      <c r="H968" s="116"/>
      <c r="I968" s="116"/>
      <c r="J968" s="116"/>
    </row>
    <row r="969" spans="1:10" s="88" customFormat="1" x14ac:dyDescent="0.2">
      <c r="A969" s="114"/>
      <c r="D969" s="94"/>
      <c r="E969" s="115"/>
      <c r="F969" s="115"/>
      <c r="G969" s="115"/>
      <c r="H969" s="116"/>
      <c r="I969" s="116"/>
      <c r="J969" s="116"/>
    </row>
    <row r="970" spans="1:10" s="88" customFormat="1" x14ac:dyDescent="0.2">
      <c r="A970" s="114"/>
      <c r="D970" s="94"/>
      <c r="E970" s="115"/>
      <c r="F970" s="115"/>
      <c r="G970" s="115"/>
      <c r="H970" s="116"/>
      <c r="I970" s="116"/>
      <c r="J970" s="116"/>
    </row>
    <row r="971" spans="1:10" s="88" customFormat="1" x14ac:dyDescent="0.2">
      <c r="A971" s="114"/>
      <c r="D971" s="94"/>
      <c r="E971" s="115"/>
      <c r="F971" s="115"/>
      <c r="G971" s="115"/>
      <c r="H971" s="116"/>
      <c r="I971" s="116"/>
      <c r="J971" s="116"/>
    </row>
    <row r="972" spans="1:10" s="88" customFormat="1" x14ac:dyDescent="0.2">
      <c r="A972" s="114"/>
      <c r="D972" s="94"/>
      <c r="E972" s="115"/>
      <c r="F972" s="115"/>
      <c r="G972" s="115"/>
      <c r="H972" s="116"/>
      <c r="I972" s="116"/>
      <c r="J972" s="116"/>
    </row>
    <row r="973" spans="1:10" s="88" customFormat="1" x14ac:dyDescent="0.2">
      <c r="A973" s="114"/>
      <c r="D973" s="94"/>
      <c r="E973" s="115"/>
      <c r="F973" s="115"/>
      <c r="G973" s="115"/>
      <c r="H973" s="116"/>
      <c r="I973" s="116"/>
      <c r="J973" s="116"/>
    </row>
    <row r="974" spans="1:10" s="88" customFormat="1" x14ac:dyDescent="0.2">
      <c r="A974" s="114"/>
      <c r="D974" s="94"/>
      <c r="E974" s="115"/>
      <c r="F974" s="115"/>
      <c r="G974" s="115"/>
      <c r="H974" s="116"/>
      <c r="I974" s="116"/>
      <c r="J974" s="116"/>
    </row>
    <row r="975" spans="1:10" s="88" customFormat="1" x14ac:dyDescent="0.2">
      <c r="A975" s="114"/>
      <c r="D975" s="94"/>
      <c r="E975" s="115"/>
      <c r="F975" s="115"/>
      <c r="G975" s="115"/>
      <c r="H975" s="116"/>
      <c r="I975" s="116"/>
      <c r="J975" s="116"/>
    </row>
    <row r="976" spans="1:10" s="88" customFormat="1" x14ac:dyDescent="0.2">
      <c r="A976" s="114"/>
      <c r="D976" s="94"/>
      <c r="E976" s="115"/>
      <c r="F976" s="115"/>
      <c r="G976" s="115"/>
      <c r="H976" s="116"/>
      <c r="I976" s="116"/>
      <c r="J976" s="116"/>
    </row>
    <row r="977" spans="1:10" s="88" customFormat="1" x14ac:dyDescent="0.2">
      <c r="A977" s="114"/>
      <c r="D977" s="94"/>
      <c r="E977" s="115"/>
      <c r="F977" s="115"/>
      <c r="G977" s="115"/>
      <c r="H977" s="116"/>
      <c r="I977" s="116"/>
      <c r="J977" s="116"/>
    </row>
    <row r="978" spans="1:10" s="88" customFormat="1" x14ac:dyDescent="0.2">
      <c r="A978" s="114"/>
      <c r="D978" s="94"/>
      <c r="E978" s="115"/>
      <c r="F978" s="115"/>
      <c r="G978" s="115"/>
      <c r="H978" s="116"/>
      <c r="I978" s="116"/>
      <c r="J978" s="116"/>
    </row>
    <row r="979" spans="1:10" s="88" customFormat="1" x14ac:dyDescent="0.2">
      <c r="A979" s="114"/>
      <c r="D979" s="94"/>
      <c r="E979" s="115"/>
      <c r="F979" s="115"/>
      <c r="G979" s="115"/>
      <c r="H979" s="116"/>
      <c r="I979" s="116"/>
      <c r="J979" s="116"/>
    </row>
    <row r="980" spans="1:10" s="88" customFormat="1" x14ac:dyDescent="0.2">
      <c r="A980" s="114"/>
      <c r="D980" s="94"/>
      <c r="E980" s="115"/>
      <c r="F980" s="115"/>
      <c r="G980" s="115"/>
      <c r="H980" s="116"/>
      <c r="I980" s="116"/>
      <c r="J980" s="116"/>
    </row>
    <row r="981" spans="1:10" s="88" customFormat="1" x14ac:dyDescent="0.2">
      <c r="A981" s="114"/>
      <c r="D981" s="94"/>
      <c r="E981" s="115"/>
      <c r="F981" s="115"/>
      <c r="G981" s="115"/>
      <c r="H981" s="116"/>
      <c r="I981" s="116"/>
      <c r="J981" s="116"/>
    </row>
    <row r="982" spans="1:10" s="88" customFormat="1" x14ac:dyDescent="0.2">
      <c r="A982" s="114"/>
      <c r="D982" s="94"/>
      <c r="E982" s="115"/>
      <c r="F982" s="115"/>
      <c r="G982" s="115"/>
      <c r="H982" s="116"/>
      <c r="I982" s="116"/>
      <c r="J982" s="116"/>
    </row>
    <row r="983" spans="1:10" s="88" customFormat="1" x14ac:dyDescent="0.2">
      <c r="A983" s="114"/>
      <c r="D983" s="94"/>
      <c r="E983" s="115"/>
      <c r="F983" s="115"/>
      <c r="G983" s="115"/>
      <c r="H983" s="116"/>
      <c r="I983" s="116"/>
      <c r="J983" s="116"/>
    </row>
    <row r="984" spans="1:10" s="88" customFormat="1" x14ac:dyDescent="0.2">
      <c r="A984" s="114"/>
      <c r="D984" s="94"/>
      <c r="E984" s="115"/>
      <c r="F984" s="115"/>
      <c r="G984" s="115"/>
      <c r="H984" s="116"/>
      <c r="I984" s="116"/>
      <c r="J984" s="116"/>
    </row>
    <row r="985" spans="1:10" s="88" customFormat="1" x14ac:dyDescent="0.2">
      <c r="A985" s="114"/>
      <c r="D985" s="94"/>
      <c r="E985" s="115"/>
      <c r="F985" s="115"/>
      <c r="G985" s="115"/>
      <c r="H985" s="116"/>
      <c r="I985" s="116"/>
      <c r="J985" s="116"/>
    </row>
    <row r="986" spans="1:10" s="88" customFormat="1" x14ac:dyDescent="0.2">
      <c r="A986" s="114"/>
      <c r="D986" s="94"/>
      <c r="E986" s="115"/>
      <c r="F986" s="115"/>
      <c r="G986" s="115"/>
      <c r="H986" s="116"/>
      <c r="I986" s="116"/>
      <c r="J986" s="116"/>
    </row>
    <row r="987" spans="1:10" s="88" customFormat="1" x14ac:dyDescent="0.2">
      <c r="A987" s="114"/>
      <c r="D987" s="94"/>
      <c r="E987" s="115"/>
      <c r="F987" s="115"/>
      <c r="G987" s="115"/>
      <c r="H987" s="116"/>
      <c r="I987" s="116"/>
      <c r="J987" s="116"/>
    </row>
    <row r="988" spans="1:10" s="88" customFormat="1" x14ac:dyDescent="0.2">
      <c r="A988" s="114"/>
      <c r="D988" s="94"/>
      <c r="E988" s="115"/>
      <c r="F988" s="115"/>
      <c r="G988" s="115"/>
      <c r="H988" s="116"/>
      <c r="I988" s="116"/>
      <c r="J988" s="116"/>
    </row>
    <row r="989" spans="1:10" s="88" customFormat="1" x14ac:dyDescent="0.2">
      <c r="A989" s="114"/>
      <c r="D989" s="94"/>
      <c r="E989" s="115"/>
      <c r="F989" s="115"/>
      <c r="G989" s="115"/>
      <c r="H989" s="116"/>
      <c r="I989" s="116"/>
      <c r="J989" s="116"/>
    </row>
    <row r="990" spans="1:10" s="88" customFormat="1" x14ac:dyDescent="0.2">
      <c r="A990" s="114"/>
      <c r="D990" s="94"/>
      <c r="E990" s="115"/>
      <c r="F990" s="115"/>
      <c r="G990" s="115"/>
      <c r="H990" s="116"/>
      <c r="I990" s="116"/>
      <c r="J990" s="116"/>
    </row>
    <row r="991" spans="1:10" s="88" customFormat="1" x14ac:dyDescent="0.2">
      <c r="A991" s="114"/>
      <c r="D991" s="94"/>
      <c r="E991" s="115"/>
      <c r="F991" s="115"/>
      <c r="G991" s="115"/>
      <c r="H991" s="116"/>
      <c r="I991" s="116"/>
      <c r="J991" s="116"/>
    </row>
    <row r="992" spans="1:10" s="88" customFormat="1" x14ac:dyDescent="0.2">
      <c r="A992" s="114"/>
      <c r="D992" s="94"/>
      <c r="E992" s="115"/>
      <c r="F992" s="115"/>
      <c r="G992" s="115"/>
      <c r="H992" s="116"/>
      <c r="I992" s="116"/>
      <c r="J992" s="116"/>
    </row>
    <row r="993" spans="1:10" s="88" customFormat="1" x14ac:dyDescent="0.2">
      <c r="A993" s="114"/>
      <c r="D993" s="94"/>
      <c r="E993" s="115"/>
      <c r="F993" s="115"/>
      <c r="G993" s="115"/>
      <c r="H993" s="116"/>
      <c r="I993" s="116"/>
      <c r="J993" s="116"/>
    </row>
    <row r="994" spans="1:10" s="88" customFormat="1" x14ac:dyDescent="0.2">
      <c r="A994" s="114"/>
      <c r="D994" s="94"/>
      <c r="E994" s="115"/>
      <c r="F994" s="115"/>
      <c r="G994" s="115"/>
      <c r="H994" s="116"/>
      <c r="I994" s="116"/>
      <c r="J994" s="116"/>
    </row>
    <row r="995" spans="1:10" s="88" customFormat="1" x14ac:dyDescent="0.2">
      <c r="A995" s="114"/>
      <c r="D995" s="94"/>
      <c r="E995" s="115"/>
      <c r="F995" s="115"/>
      <c r="G995" s="115"/>
      <c r="H995" s="116"/>
      <c r="I995" s="116"/>
      <c r="J995" s="116"/>
    </row>
    <row r="996" spans="1:10" s="88" customFormat="1" x14ac:dyDescent="0.2">
      <c r="A996" s="114"/>
      <c r="D996" s="94"/>
      <c r="E996" s="115"/>
      <c r="F996" s="115"/>
      <c r="G996" s="115"/>
      <c r="H996" s="116"/>
      <c r="I996" s="116"/>
      <c r="J996" s="116"/>
    </row>
    <row r="997" spans="1:10" s="88" customFormat="1" x14ac:dyDescent="0.2">
      <c r="A997" s="114"/>
      <c r="D997" s="94"/>
      <c r="E997" s="115"/>
      <c r="F997" s="115"/>
      <c r="G997" s="115"/>
      <c r="H997" s="116"/>
      <c r="I997" s="116"/>
      <c r="J997" s="116"/>
    </row>
    <row r="998" spans="1:10" s="88" customFormat="1" x14ac:dyDescent="0.2">
      <c r="A998" s="114"/>
      <c r="D998" s="94"/>
      <c r="E998" s="115"/>
      <c r="F998" s="115"/>
      <c r="G998" s="115"/>
      <c r="H998" s="116"/>
      <c r="I998" s="116"/>
      <c r="J998" s="116"/>
    </row>
    <row r="999" spans="1:10" s="88" customFormat="1" x14ac:dyDescent="0.2">
      <c r="A999" s="114"/>
      <c r="D999" s="94"/>
      <c r="E999" s="115"/>
      <c r="F999" s="115"/>
      <c r="G999" s="115"/>
      <c r="H999" s="116"/>
      <c r="I999" s="116"/>
      <c r="J999" s="116"/>
    </row>
    <row r="1000" spans="1:10" s="88" customFormat="1" x14ac:dyDescent="0.2">
      <c r="A1000" s="114"/>
      <c r="D1000" s="94"/>
      <c r="E1000" s="115"/>
      <c r="F1000" s="115"/>
      <c r="G1000" s="115"/>
      <c r="H1000" s="116"/>
      <c r="I1000" s="116"/>
      <c r="J1000" s="116"/>
    </row>
    <row r="1001" spans="1:10" s="88" customFormat="1" x14ac:dyDescent="0.2">
      <c r="A1001" s="114"/>
      <c r="D1001" s="94"/>
      <c r="E1001" s="115"/>
      <c r="F1001" s="115"/>
      <c r="G1001" s="115"/>
      <c r="H1001" s="116"/>
      <c r="I1001" s="116"/>
      <c r="J1001" s="116"/>
    </row>
    <row r="1002" spans="1:10" s="88" customFormat="1" x14ac:dyDescent="0.2">
      <c r="A1002" s="114"/>
      <c r="D1002" s="94"/>
      <c r="E1002" s="115"/>
      <c r="F1002" s="115"/>
      <c r="G1002" s="115"/>
      <c r="H1002" s="116"/>
      <c r="I1002" s="116"/>
      <c r="J1002" s="116"/>
    </row>
    <row r="1003" spans="1:10" s="88" customFormat="1" x14ac:dyDescent="0.2">
      <c r="A1003" s="114"/>
      <c r="D1003" s="94"/>
      <c r="E1003" s="115"/>
      <c r="F1003" s="115"/>
      <c r="G1003" s="115"/>
      <c r="H1003" s="116"/>
      <c r="I1003" s="116"/>
      <c r="J1003" s="116"/>
    </row>
    <row r="1004" spans="1:10" s="88" customFormat="1" x14ac:dyDescent="0.2">
      <c r="A1004" s="114"/>
      <c r="D1004" s="94"/>
      <c r="E1004" s="115"/>
      <c r="F1004" s="115"/>
      <c r="G1004" s="115"/>
      <c r="H1004" s="116"/>
      <c r="I1004" s="116"/>
      <c r="J1004" s="116"/>
    </row>
    <row r="1005" spans="1:10" s="88" customFormat="1" x14ac:dyDescent="0.2">
      <c r="A1005" s="114"/>
      <c r="D1005" s="94"/>
      <c r="E1005" s="115"/>
      <c r="F1005" s="115"/>
      <c r="G1005" s="115"/>
      <c r="H1005" s="116"/>
      <c r="I1005" s="116"/>
      <c r="J1005" s="116"/>
    </row>
    <row r="1006" spans="1:10" s="88" customFormat="1" x14ac:dyDescent="0.2">
      <c r="A1006" s="114"/>
      <c r="D1006" s="94"/>
      <c r="E1006" s="115"/>
      <c r="F1006" s="115"/>
      <c r="G1006" s="115"/>
      <c r="H1006" s="116"/>
      <c r="I1006" s="116"/>
      <c r="J1006" s="116"/>
    </row>
    <row r="1007" spans="1:10" s="88" customFormat="1" x14ac:dyDescent="0.2">
      <c r="A1007" s="114"/>
      <c r="D1007" s="94"/>
      <c r="E1007" s="115"/>
      <c r="F1007" s="115"/>
      <c r="G1007" s="115"/>
      <c r="H1007" s="116"/>
      <c r="I1007" s="116"/>
      <c r="J1007" s="116"/>
    </row>
    <row r="1008" spans="1:10" s="88" customFormat="1" x14ac:dyDescent="0.2">
      <c r="A1008" s="114"/>
      <c r="D1008" s="94"/>
      <c r="E1008" s="115"/>
      <c r="F1008" s="115"/>
      <c r="G1008" s="115"/>
      <c r="H1008" s="116"/>
      <c r="I1008" s="116"/>
      <c r="J1008" s="116"/>
    </row>
    <row r="1009" spans="1:10" s="88" customFormat="1" x14ac:dyDescent="0.2">
      <c r="A1009" s="114"/>
      <c r="D1009" s="94"/>
      <c r="E1009" s="115"/>
      <c r="F1009" s="115"/>
      <c r="G1009" s="115"/>
      <c r="H1009" s="116"/>
      <c r="I1009" s="116"/>
      <c r="J1009" s="116"/>
    </row>
    <row r="1010" spans="1:10" s="88" customFormat="1" x14ac:dyDescent="0.2">
      <c r="A1010" s="114"/>
      <c r="D1010" s="94"/>
      <c r="E1010" s="115"/>
      <c r="F1010" s="115"/>
      <c r="G1010" s="115"/>
      <c r="H1010" s="116"/>
      <c r="I1010" s="116"/>
      <c r="J1010" s="116"/>
    </row>
    <row r="1011" spans="1:10" s="88" customFormat="1" x14ac:dyDescent="0.2">
      <c r="A1011" s="114"/>
      <c r="D1011" s="94"/>
      <c r="E1011" s="115"/>
      <c r="F1011" s="115"/>
      <c r="G1011" s="115"/>
      <c r="H1011" s="116"/>
      <c r="I1011" s="116"/>
      <c r="J1011" s="116"/>
    </row>
    <row r="1012" spans="1:10" s="88" customFormat="1" x14ac:dyDescent="0.2">
      <c r="A1012" s="114"/>
      <c r="D1012" s="94"/>
      <c r="E1012" s="115"/>
      <c r="F1012" s="115"/>
      <c r="G1012" s="115"/>
      <c r="H1012" s="116"/>
      <c r="I1012" s="116"/>
      <c r="J1012" s="116"/>
    </row>
    <row r="1013" spans="1:10" s="88" customFormat="1" x14ac:dyDescent="0.2">
      <c r="A1013" s="114"/>
      <c r="D1013" s="94"/>
      <c r="E1013" s="115"/>
      <c r="F1013" s="115"/>
      <c r="G1013" s="115"/>
      <c r="H1013" s="116"/>
      <c r="I1013" s="116"/>
      <c r="J1013" s="116"/>
    </row>
    <row r="1014" spans="1:10" s="88" customFormat="1" x14ac:dyDescent="0.2">
      <c r="A1014" s="114"/>
      <c r="D1014" s="94"/>
      <c r="E1014" s="115"/>
      <c r="F1014" s="115"/>
      <c r="G1014" s="115"/>
      <c r="H1014" s="116"/>
      <c r="I1014" s="116"/>
      <c r="J1014" s="116"/>
    </row>
    <row r="1015" spans="1:10" s="88" customFormat="1" x14ac:dyDescent="0.2">
      <c r="A1015" s="114"/>
      <c r="D1015" s="94"/>
      <c r="E1015" s="115"/>
      <c r="F1015" s="115"/>
      <c r="G1015" s="115"/>
      <c r="H1015" s="116"/>
      <c r="I1015" s="116"/>
      <c r="J1015" s="116"/>
    </row>
    <row r="1016" spans="1:10" s="88" customFormat="1" x14ac:dyDescent="0.2">
      <c r="A1016" s="114"/>
      <c r="D1016" s="94"/>
      <c r="E1016" s="115"/>
      <c r="F1016" s="115"/>
      <c r="G1016" s="115"/>
      <c r="H1016" s="116"/>
      <c r="I1016" s="116"/>
      <c r="J1016" s="116"/>
    </row>
    <row r="1017" spans="1:10" s="88" customFormat="1" x14ac:dyDescent="0.2">
      <c r="A1017" s="114"/>
      <c r="D1017" s="94"/>
      <c r="E1017" s="115"/>
      <c r="F1017" s="115"/>
      <c r="G1017" s="115"/>
      <c r="H1017" s="116"/>
      <c r="I1017" s="116"/>
      <c r="J1017" s="116"/>
    </row>
    <row r="1018" spans="1:10" s="88" customFormat="1" x14ac:dyDescent="0.2">
      <c r="A1018" s="114"/>
      <c r="D1018" s="94"/>
      <c r="E1018" s="115"/>
      <c r="F1018" s="115"/>
      <c r="G1018" s="115"/>
      <c r="H1018" s="116"/>
      <c r="I1018" s="116"/>
      <c r="J1018" s="116"/>
    </row>
    <row r="1019" spans="1:10" s="88" customFormat="1" x14ac:dyDescent="0.2">
      <c r="A1019" s="114"/>
      <c r="D1019" s="94"/>
      <c r="E1019" s="115"/>
      <c r="F1019" s="115"/>
      <c r="G1019" s="115"/>
      <c r="H1019" s="116"/>
      <c r="I1019" s="116"/>
      <c r="J1019" s="116"/>
    </row>
    <row r="1020" spans="1:10" s="88" customFormat="1" x14ac:dyDescent="0.2">
      <c r="A1020" s="114"/>
      <c r="D1020" s="94"/>
      <c r="E1020" s="115"/>
      <c r="F1020" s="115"/>
      <c r="G1020" s="115"/>
      <c r="H1020" s="116"/>
      <c r="I1020" s="116"/>
      <c r="J1020" s="116"/>
    </row>
    <row r="1021" spans="1:10" s="88" customFormat="1" x14ac:dyDescent="0.2">
      <c r="A1021" s="114"/>
      <c r="D1021" s="94"/>
      <c r="E1021" s="115"/>
      <c r="F1021" s="115"/>
      <c r="G1021" s="115"/>
      <c r="H1021" s="116"/>
      <c r="I1021" s="116"/>
      <c r="J1021" s="116"/>
    </row>
    <row r="1022" spans="1:10" s="88" customFormat="1" x14ac:dyDescent="0.2">
      <c r="A1022" s="114"/>
      <c r="D1022" s="94"/>
      <c r="E1022" s="115"/>
      <c r="F1022" s="115"/>
      <c r="G1022" s="115"/>
      <c r="H1022" s="116"/>
      <c r="I1022" s="116"/>
      <c r="J1022" s="116"/>
    </row>
    <row r="1023" spans="1:10" s="88" customFormat="1" x14ac:dyDescent="0.2">
      <c r="A1023" s="114"/>
      <c r="D1023" s="94"/>
      <c r="E1023" s="115"/>
      <c r="F1023" s="115"/>
      <c r="G1023" s="115"/>
      <c r="H1023" s="116"/>
      <c r="I1023" s="116"/>
      <c r="J1023" s="116"/>
    </row>
    <row r="1024" spans="1:10" s="88" customFormat="1" x14ac:dyDescent="0.2">
      <c r="A1024" s="114"/>
      <c r="D1024" s="94"/>
      <c r="E1024" s="115"/>
      <c r="F1024" s="115"/>
      <c r="G1024" s="115"/>
      <c r="H1024" s="116"/>
      <c r="I1024" s="116"/>
      <c r="J1024" s="116"/>
    </row>
    <row r="1025" spans="1:10" s="88" customFormat="1" x14ac:dyDescent="0.2">
      <c r="A1025" s="114"/>
      <c r="D1025" s="94"/>
      <c r="E1025" s="115"/>
      <c r="F1025" s="115"/>
      <c r="G1025" s="115"/>
      <c r="H1025" s="116"/>
      <c r="I1025" s="116"/>
      <c r="J1025" s="116"/>
    </row>
    <row r="1026" spans="1:10" s="88" customFormat="1" x14ac:dyDescent="0.2">
      <c r="A1026" s="114"/>
      <c r="D1026" s="94"/>
      <c r="E1026" s="115"/>
      <c r="F1026" s="115"/>
      <c r="G1026" s="115"/>
      <c r="H1026" s="116"/>
      <c r="I1026" s="116"/>
      <c r="J1026" s="116"/>
    </row>
    <row r="1027" spans="1:10" s="88" customFormat="1" x14ac:dyDescent="0.2">
      <c r="A1027" s="114"/>
      <c r="D1027" s="94"/>
      <c r="E1027" s="115"/>
      <c r="F1027" s="115"/>
      <c r="G1027" s="115"/>
      <c r="H1027" s="116"/>
      <c r="I1027" s="116"/>
      <c r="J1027" s="116"/>
    </row>
    <row r="1028" spans="1:10" s="88" customFormat="1" x14ac:dyDescent="0.2">
      <c r="A1028" s="114"/>
      <c r="D1028" s="94"/>
      <c r="E1028" s="115"/>
      <c r="F1028" s="115"/>
      <c r="G1028" s="115"/>
      <c r="H1028" s="116"/>
      <c r="I1028" s="116"/>
      <c r="J1028" s="116"/>
    </row>
    <row r="1029" spans="1:10" s="88" customFormat="1" x14ac:dyDescent="0.2">
      <c r="A1029" s="114"/>
      <c r="D1029" s="94"/>
      <c r="E1029" s="115"/>
      <c r="F1029" s="115"/>
      <c r="G1029" s="115"/>
      <c r="H1029" s="116"/>
      <c r="I1029" s="116"/>
      <c r="J1029" s="116"/>
    </row>
    <row r="1030" spans="1:10" s="88" customFormat="1" x14ac:dyDescent="0.2">
      <c r="A1030" s="114"/>
      <c r="D1030" s="94"/>
      <c r="E1030" s="115"/>
      <c r="F1030" s="115"/>
      <c r="G1030" s="115"/>
      <c r="H1030" s="116"/>
      <c r="I1030" s="116"/>
      <c r="J1030" s="116"/>
    </row>
    <row r="1031" spans="1:10" s="88" customFormat="1" x14ac:dyDescent="0.2">
      <c r="A1031" s="114"/>
      <c r="D1031" s="94"/>
      <c r="E1031" s="115"/>
      <c r="F1031" s="115"/>
      <c r="G1031" s="115"/>
      <c r="H1031" s="116"/>
      <c r="I1031" s="116"/>
      <c r="J1031" s="116"/>
    </row>
    <row r="1032" spans="1:10" s="88" customFormat="1" x14ac:dyDescent="0.2">
      <c r="A1032" s="114"/>
      <c r="D1032" s="94"/>
      <c r="E1032" s="115"/>
      <c r="F1032" s="115"/>
      <c r="G1032" s="115"/>
      <c r="H1032" s="116"/>
      <c r="I1032" s="116"/>
      <c r="J1032" s="116"/>
    </row>
    <row r="1033" spans="1:10" s="88" customFormat="1" x14ac:dyDescent="0.2">
      <c r="A1033" s="114"/>
      <c r="D1033" s="94"/>
      <c r="E1033" s="115"/>
      <c r="F1033" s="115"/>
      <c r="G1033" s="115"/>
      <c r="H1033" s="116"/>
      <c r="I1033" s="116"/>
      <c r="J1033" s="116"/>
    </row>
    <row r="1034" spans="1:10" s="88" customFormat="1" x14ac:dyDescent="0.2">
      <c r="A1034" s="114"/>
      <c r="D1034" s="94"/>
      <c r="E1034" s="115"/>
      <c r="F1034" s="115"/>
      <c r="G1034" s="115"/>
      <c r="H1034" s="116"/>
      <c r="I1034" s="116"/>
      <c r="J1034" s="116"/>
    </row>
    <row r="1035" spans="1:10" s="88" customFormat="1" x14ac:dyDescent="0.2">
      <c r="A1035" s="114"/>
      <c r="D1035" s="94"/>
      <c r="E1035" s="115"/>
      <c r="F1035" s="115"/>
      <c r="G1035" s="115"/>
      <c r="H1035" s="116"/>
      <c r="I1035" s="116"/>
      <c r="J1035" s="116"/>
    </row>
    <row r="1036" spans="1:10" s="88" customFormat="1" x14ac:dyDescent="0.2">
      <c r="A1036" s="114"/>
      <c r="D1036" s="94"/>
      <c r="E1036" s="115"/>
      <c r="F1036" s="115"/>
      <c r="G1036" s="115"/>
      <c r="H1036" s="116"/>
      <c r="I1036" s="116"/>
      <c r="J1036" s="116"/>
    </row>
    <row r="1037" spans="1:10" s="88" customFormat="1" x14ac:dyDescent="0.2">
      <c r="A1037" s="114"/>
      <c r="D1037" s="94"/>
      <c r="E1037" s="115"/>
      <c r="F1037" s="115"/>
      <c r="G1037" s="115"/>
      <c r="H1037" s="116"/>
      <c r="I1037" s="116"/>
      <c r="J1037" s="116"/>
    </row>
    <row r="1038" spans="1:10" s="88" customFormat="1" x14ac:dyDescent="0.2">
      <c r="A1038" s="114"/>
      <c r="D1038" s="94"/>
      <c r="E1038" s="115"/>
      <c r="F1038" s="115"/>
      <c r="G1038" s="115"/>
      <c r="H1038" s="116"/>
      <c r="I1038" s="116"/>
      <c r="J1038" s="116"/>
    </row>
    <row r="1039" spans="1:10" s="88" customFormat="1" x14ac:dyDescent="0.2">
      <c r="A1039" s="114"/>
      <c r="D1039" s="94"/>
      <c r="E1039" s="115"/>
      <c r="F1039" s="115"/>
      <c r="G1039" s="115"/>
      <c r="H1039" s="116"/>
      <c r="I1039" s="116"/>
      <c r="J1039" s="116"/>
    </row>
    <row r="1040" spans="1:10" s="88" customFormat="1" x14ac:dyDescent="0.2">
      <c r="A1040" s="114"/>
      <c r="D1040" s="94"/>
      <c r="E1040" s="115"/>
      <c r="F1040" s="115"/>
      <c r="G1040" s="115"/>
      <c r="H1040" s="116"/>
      <c r="I1040" s="116"/>
      <c r="J1040" s="116"/>
    </row>
    <row r="1041" spans="1:10" s="88" customFormat="1" x14ac:dyDescent="0.2">
      <c r="A1041" s="114"/>
      <c r="D1041" s="94"/>
      <c r="E1041" s="115"/>
      <c r="F1041" s="115"/>
      <c r="G1041" s="115"/>
      <c r="H1041" s="116"/>
      <c r="I1041" s="116"/>
      <c r="J1041" s="116"/>
    </row>
    <row r="1042" spans="1:10" s="88" customFormat="1" x14ac:dyDescent="0.2">
      <c r="A1042" s="114"/>
      <c r="D1042" s="94"/>
      <c r="E1042" s="115"/>
      <c r="F1042" s="115"/>
      <c r="G1042" s="115"/>
      <c r="H1042" s="116"/>
      <c r="I1042" s="116"/>
      <c r="J1042" s="116"/>
    </row>
    <row r="1043" spans="1:10" s="88" customFormat="1" x14ac:dyDescent="0.2">
      <c r="A1043" s="114"/>
      <c r="D1043" s="94"/>
      <c r="E1043" s="115"/>
      <c r="F1043" s="115"/>
      <c r="G1043" s="115"/>
      <c r="H1043" s="116"/>
      <c r="I1043" s="116"/>
      <c r="J1043" s="116"/>
    </row>
    <row r="1044" spans="1:10" s="88" customFormat="1" x14ac:dyDescent="0.2">
      <c r="A1044" s="114"/>
      <c r="D1044" s="94"/>
      <c r="E1044" s="115"/>
      <c r="F1044" s="115"/>
      <c r="G1044" s="115"/>
      <c r="H1044" s="116"/>
      <c r="I1044" s="116"/>
      <c r="J1044" s="116"/>
    </row>
    <row r="1045" spans="1:10" s="88" customFormat="1" x14ac:dyDescent="0.2">
      <c r="A1045" s="114"/>
      <c r="D1045" s="94"/>
      <c r="E1045" s="115"/>
      <c r="F1045" s="115"/>
      <c r="G1045" s="115"/>
      <c r="H1045" s="116"/>
      <c r="I1045" s="116"/>
      <c r="J1045" s="116"/>
    </row>
    <row r="1046" spans="1:10" s="88" customFormat="1" x14ac:dyDescent="0.2">
      <c r="A1046" s="114"/>
      <c r="D1046" s="94"/>
      <c r="E1046" s="115"/>
      <c r="F1046" s="115"/>
      <c r="G1046" s="115"/>
      <c r="H1046" s="116"/>
      <c r="I1046" s="116"/>
      <c r="J1046" s="116"/>
    </row>
    <row r="1047" spans="1:10" s="88" customFormat="1" x14ac:dyDescent="0.2">
      <c r="A1047" s="114"/>
      <c r="D1047" s="94"/>
      <c r="E1047" s="115"/>
      <c r="F1047" s="115"/>
      <c r="G1047" s="115"/>
      <c r="H1047" s="116"/>
      <c r="I1047" s="116"/>
      <c r="J1047" s="116"/>
    </row>
    <row r="1048" spans="1:10" s="88" customFormat="1" x14ac:dyDescent="0.2">
      <c r="A1048" s="114"/>
      <c r="D1048" s="94"/>
      <c r="E1048" s="115"/>
      <c r="F1048" s="115"/>
      <c r="G1048" s="115"/>
      <c r="H1048" s="116"/>
      <c r="I1048" s="116"/>
      <c r="J1048" s="116"/>
    </row>
    <row r="1049" spans="1:10" s="88" customFormat="1" x14ac:dyDescent="0.2">
      <c r="A1049" s="114"/>
      <c r="D1049" s="94"/>
      <c r="E1049" s="115"/>
      <c r="F1049" s="115"/>
      <c r="G1049" s="115"/>
      <c r="H1049" s="116"/>
      <c r="I1049" s="116"/>
      <c r="J1049" s="116"/>
    </row>
    <row r="1050" spans="1:10" s="88" customFormat="1" x14ac:dyDescent="0.2">
      <c r="A1050" s="114"/>
      <c r="D1050" s="94"/>
      <c r="E1050" s="115"/>
      <c r="F1050" s="115"/>
      <c r="G1050" s="115"/>
      <c r="H1050" s="116"/>
      <c r="I1050" s="116"/>
      <c r="J1050" s="116"/>
    </row>
    <row r="1051" spans="1:10" s="88" customFormat="1" x14ac:dyDescent="0.2">
      <c r="A1051" s="114"/>
      <c r="D1051" s="94"/>
      <c r="E1051" s="115"/>
      <c r="F1051" s="115"/>
      <c r="G1051" s="115"/>
      <c r="H1051" s="116"/>
      <c r="I1051" s="116"/>
      <c r="J1051" s="116"/>
    </row>
    <row r="1052" spans="1:10" s="88" customFormat="1" x14ac:dyDescent="0.2">
      <c r="A1052" s="114"/>
      <c r="D1052" s="94"/>
      <c r="E1052" s="115"/>
      <c r="F1052" s="115"/>
      <c r="G1052" s="115"/>
      <c r="H1052" s="116"/>
      <c r="I1052" s="116"/>
      <c r="J1052" s="116"/>
    </row>
    <row r="1053" spans="1:10" s="88" customFormat="1" x14ac:dyDescent="0.2">
      <c r="A1053" s="114"/>
      <c r="D1053" s="94"/>
      <c r="E1053" s="115"/>
      <c r="F1053" s="115"/>
      <c r="G1053" s="115"/>
      <c r="H1053" s="116"/>
      <c r="I1053" s="116"/>
      <c r="J1053" s="116"/>
    </row>
    <row r="1054" spans="1:10" s="88" customFormat="1" x14ac:dyDescent="0.2">
      <c r="A1054" s="114"/>
      <c r="D1054" s="94"/>
      <c r="E1054" s="115"/>
      <c r="F1054" s="115"/>
      <c r="G1054" s="115"/>
      <c r="H1054" s="116"/>
      <c r="I1054" s="116"/>
      <c r="J1054" s="116"/>
    </row>
    <row r="1055" spans="1:10" s="88" customFormat="1" x14ac:dyDescent="0.2">
      <c r="A1055" s="114"/>
      <c r="D1055" s="94"/>
      <c r="E1055" s="115"/>
      <c r="F1055" s="115"/>
      <c r="G1055" s="115"/>
      <c r="H1055" s="116"/>
      <c r="I1055" s="116"/>
      <c r="J1055" s="116"/>
    </row>
    <row r="1056" spans="1:10" s="88" customFormat="1" x14ac:dyDescent="0.2">
      <c r="A1056" s="114"/>
      <c r="D1056" s="94"/>
      <c r="E1056" s="115"/>
      <c r="F1056" s="115"/>
      <c r="G1056" s="115"/>
      <c r="H1056" s="116"/>
      <c r="I1056" s="116"/>
      <c r="J1056" s="116"/>
    </row>
    <row r="1057" spans="1:10" s="88" customFormat="1" x14ac:dyDescent="0.2">
      <c r="A1057" s="114"/>
      <c r="D1057" s="94"/>
      <c r="E1057" s="115"/>
      <c r="F1057" s="115"/>
      <c r="G1057" s="115"/>
      <c r="H1057" s="116"/>
      <c r="I1057" s="116"/>
      <c r="J1057" s="116"/>
    </row>
    <row r="1058" spans="1:10" s="88" customFormat="1" x14ac:dyDescent="0.2">
      <c r="A1058" s="114"/>
      <c r="D1058" s="94"/>
      <c r="E1058" s="115"/>
      <c r="F1058" s="115"/>
      <c r="G1058" s="115"/>
      <c r="H1058" s="116"/>
      <c r="I1058" s="116"/>
      <c r="J1058" s="116"/>
    </row>
    <row r="1059" spans="1:10" s="88" customFormat="1" x14ac:dyDescent="0.2">
      <c r="A1059" s="114"/>
      <c r="D1059" s="94"/>
      <c r="E1059" s="115"/>
      <c r="F1059" s="115"/>
      <c r="G1059" s="115"/>
      <c r="H1059" s="116"/>
      <c r="I1059" s="116"/>
      <c r="J1059" s="116"/>
    </row>
    <row r="1060" spans="1:10" s="88" customFormat="1" x14ac:dyDescent="0.2">
      <c r="A1060" s="114"/>
      <c r="D1060" s="94"/>
      <c r="E1060" s="115"/>
      <c r="F1060" s="115"/>
      <c r="G1060" s="115"/>
      <c r="H1060" s="116"/>
      <c r="I1060" s="116"/>
      <c r="J1060" s="116"/>
    </row>
    <row r="1061" spans="1:10" s="88" customFormat="1" x14ac:dyDescent="0.2">
      <c r="A1061" s="114"/>
      <c r="D1061" s="94"/>
      <c r="E1061" s="115"/>
      <c r="F1061" s="115"/>
      <c r="G1061" s="115"/>
      <c r="H1061" s="116"/>
      <c r="I1061" s="116"/>
      <c r="J1061" s="116"/>
    </row>
    <row r="1062" spans="1:10" s="88" customFormat="1" x14ac:dyDescent="0.2">
      <c r="A1062" s="114"/>
      <c r="D1062" s="94"/>
      <c r="E1062" s="115"/>
      <c r="F1062" s="115"/>
      <c r="G1062" s="115"/>
      <c r="H1062" s="116"/>
      <c r="I1062" s="116"/>
      <c r="J1062" s="116"/>
    </row>
    <row r="1063" spans="1:10" s="88" customFormat="1" x14ac:dyDescent="0.2">
      <c r="A1063" s="114"/>
      <c r="D1063" s="94"/>
      <c r="E1063" s="115"/>
      <c r="F1063" s="115"/>
      <c r="G1063" s="115"/>
      <c r="H1063" s="116"/>
      <c r="I1063" s="116"/>
      <c r="J1063" s="116"/>
    </row>
    <row r="1064" spans="1:10" s="88" customFormat="1" x14ac:dyDescent="0.2">
      <c r="A1064" s="114"/>
      <c r="D1064" s="94"/>
      <c r="E1064" s="115"/>
      <c r="F1064" s="115"/>
      <c r="G1064" s="115"/>
      <c r="H1064" s="116"/>
      <c r="I1064" s="116"/>
      <c r="J1064" s="116"/>
    </row>
    <row r="1065" spans="1:10" s="88" customFormat="1" x14ac:dyDescent="0.2">
      <c r="A1065" s="114"/>
      <c r="D1065" s="94"/>
      <c r="E1065" s="115"/>
      <c r="F1065" s="115"/>
      <c r="G1065" s="115"/>
      <c r="H1065" s="116"/>
      <c r="I1065" s="116"/>
      <c r="J1065" s="116"/>
    </row>
    <row r="1066" spans="1:10" s="88" customFormat="1" x14ac:dyDescent="0.2">
      <c r="A1066" s="114"/>
      <c r="D1066" s="94"/>
      <c r="E1066" s="115"/>
      <c r="F1066" s="115"/>
      <c r="G1066" s="115"/>
      <c r="H1066" s="116"/>
      <c r="I1066" s="116"/>
      <c r="J1066" s="116"/>
    </row>
    <row r="1067" spans="1:10" s="88" customFormat="1" x14ac:dyDescent="0.2">
      <c r="A1067" s="114"/>
      <c r="D1067" s="94"/>
      <c r="E1067" s="115"/>
      <c r="F1067" s="115"/>
      <c r="G1067" s="115"/>
      <c r="H1067" s="116"/>
      <c r="I1067" s="116"/>
      <c r="J1067" s="116"/>
    </row>
    <row r="1068" spans="1:10" s="88" customFormat="1" x14ac:dyDescent="0.2">
      <c r="A1068" s="114"/>
      <c r="D1068" s="94"/>
      <c r="E1068" s="115"/>
      <c r="F1068" s="115"/>
      <c r="G1068" s="115"/>
      <c r="H1068" s="116"/>
      <c r="I1068" s="116"/>
      <c r="J1068" s="116"/>
    </row>
    <row r="1069" spans="1:10" s="88" customFormat="1" x14ac:dyDescent="0.2">
      <c r="A1069" s="114"/>
      <c r="D1069" s="94"/>
      <c r="E1069" s="115"/>
      <c r="F1069" s="115"/>
      <c r="G1069" s="115"/>
      <c r="H1069" s="116"/>
      <c r="I1069" s="116"/>
      <c r="J1069" s="116"/>
    </row>
    <row r="1070" spans="1:10" s="88" customFormat="1" x14ac:dyDescent="0.2">
      <c r="A1070" s="114"/>
      <c r="D1070" s="94"/>
      <c r="E1070" s="115"/>
      <c r="F1070" s="115"/>
      <c r="G1070" s="115"/>
      <c r="H1070" s="116"/>
      <c r="I1070" s="116"/>
      <c r="J1070" s="116"/>
    </row>
    <row r="1071" spans="1:10" s="88" customFormat="1" x14ac:dyDescent="0.2">
      <c r="A1071" s="114"/>
      <c r="D1071" s="94"/>
      <c r="E1071" s="115"/>
      <c r="F1071" s="115"/>
      <c r="G1071" s="115"/>
      <c r="H1071" s="116"/>
      <c r="I1071" s="116"/>
      <c r="J1071" s="116"/>
    </row>
    <row r="1072" spans="1:10" s="88" customFormat="1" x14ac:dyDescent="0.2">
      <c r="A1072" s="114"/>
      <c r="D1072" s="94"/>
      <c r="E1072" s="115"/>
      <c r="F1072" s="115"/>
      <c r="G1072" s="115"/>
      <c r="H1072" s="116"/>
      <c r="I1072" s="116"/>
      <c r="J1072" s="116"/>
    </row>
    <row r="1073" spans="1:10" s="88" customFormat="1" x14ac:dyDescent="0.2">
      <c r="A1073" s="114"/>
      <c r="D1073" s="94"/>
      <c r="E1073" s="115"/>
      <c r="F1073" s="115"/>
      <c r="G1073" s="115"/>
      <c r="H1073" s="116"/>
      <c r="I1073" s="116"/>
      <c r="J1073" s="116"/>
    </row>
    <row r="1074" spans="1:10" s="88" customFormat="1" x14ac:dyDescent="0.2">
      <c r="A1074" s="114"/>
      <c r="D1074" s="94"/>
      <c r="E1074" s="115"/>
      <c r="F1074" s="115"/>
      <c r="G1074" s="115"/>
      <c r="H1074" s="116"/>
      <c r="I1074" s="116"/>
      <c r="J1074" s="116"/>
    </row>
    <row r="1075" spans="1:10" s="88" customFormat="1" x14ac:dyDescent="0.2">
      <c r="A1075" s="114"/>
      <c r="D1075" s="94"/>
      <c r="E1075" s="115"/>
      <c r="F1075" s="115"/>
      <c r="G1075" s="115"/>
      <c r="H1075" s="116"/>
      <c r="I1075" s="116"/>
      <c r="J1075" s="116"/>
    </row>
    <row r="1076" spans="1:10" s="88" customFormat="1" x14ac:dyDescent="0.2">
      <c r="A1076" s="114"/>
      <c r="D1076" s="94"/>
      <c r="E1076" s="115"/>
      <c r="F1076" s="115"/>
      <c r="G1076" s="115"/>
      <c r="H1076" s="116"/>
      <c r="I1076" s="116"/>
      <c r="J1076" s="116"/>
    </row>
    <row r="1077" spans="1:10" s="88" customFormat="1" x14ac:dyDescent="0.2">
      <c r="A1077" s="114"/>
      <c r="D1077" s="94"/>
      <c r="E1077" s="115"/>
      <c r="F1077" s="115"/>
      <c r="G1077" s="115"/>
      <c r="H1077" s="116"/>
      <c r="I1077" s="116"/>
      <c r="J1077" s="116"/>
    </row>
    <row r="1078" spans="1:10" s="88" customFormat="1" x14ac:dyDescent="0.2">
      <c r="A1078" s="114"/>
      <c r="D1078" s="94"/>
      <c r="E1078" s="115"/>
      <c r="F1078" s="115"/>
      <c r="G1078" s="115"/>
      <c r="H1078" s="116"/>
      <c r="I1078" s="116"/>
      <c r="J1078" s="116"/>
    </row>
    <row r="1079" spans="1:10" s="88" customFormat="1" x14ac:dyDescent="0.2">
      <c r="A1079" s="114"/>
      <c r="D1079" s="94"/>
      <c r="E1079" s="115"/>
      <c r="F1079" s="115"/>
      <c r="G1079" s="115"/>
      <c r="H1079" s="116"/>
      <c r="I1079" s="116"/>
      <c r="J1079" s="116"/>
    </row>
    <row r="1080" spans="1:10" s="88" customFormat="1" x14ac:dyDescent="0.2">
      <c r="A1080" s="114"/>
      <c r="D1080" s="94"/>
      <c r="E1080" s="115"/>
      <c r="F1080" s="115"/>
      <c r="G1080" s="115"/>
      <c r="H1080" s="116"/>
      <c r="I1080" s="116"/>
      <c r="J1080" s="116"/>
    </row>
    <row r="1081" spans="1:10" s="88" customFormat="1" x14ac:dyDescent="0.2">
      <c r="A1081" s="114"/>
      <c r="D1081" s="94"/>
      <c r="E1081" s="115"/>
      <c r="F1081" s="115"/>
      <c r="G1081" s="115"/>
      <c r="H1081" s="116"/>
      <c r="I1081" s="116"/>
      <c r="J1081" s="116"/>
    </row>
    <row r="1082" spans="1:10" s="88" customFormat="1" x14ac:dyDescent="0.2">
      <c r="A1082" s="114"/>
      <c r="D1082" s="94"/>
      <c r="E1082" s="115"/>
      <c r="F1082" s="115"/>
      <c r="G1082" s="115"/>
      <c r="H1082" s="116"/>
      <c r="I1082" s="116"/>
      <c r="J1082" s="116"/>
    </row>
    <row r="1083" spans="1:10" s="88" customFormat="1" x14ac:dyDescent="0.2">
      <c r="A1083" s="114"/>
      <c r="D1083" s="94"/>
      <c r="E1083" s="115"/>
      <c r="F1083" s="115"/>
      <c r="G1083" s="115"/>
      <c r="H1083" s="116"/>
      <c r="I1083" s="116"/>
      <c r="J1083" s="116"/>
    </row>
    <row r="1084" spans="1:10" s="88" customFormat="1" x14ac:dyDescent="0.2">
      <c r="A1084" s="114"/>
      <c r="D1084" s="94"/>
      <c r="E1084" s="115"/>
      <c r="F1084" s="115"/>
      <c r="G1084" s="115"/>
      <c r="H1084" s="116"/>
      <c r="I1084" s="116"/>
      <c r="J1084" s="116"/>
    </row>
    <row r="1085" spans="1:10" s="88" customFormat="1" x14ac:dyDescent="0.2">
      <c r="A1085" s="114"/>
      <c r="D1085" s="94"/>
      <c r="E1085" s="115"/>
      <c r="F1085" s="115"/>
      <c r="G1085" s="115"/>
      <c r="H1085" s="116"/>
      <c r="I1085" s="116"/>
      <c r="J1085" s="116"/>
    </row>
    <row r="1086" spans="1:10" s="88" customFormat="1" x14ac:dyDescent="0.2">
      <c r="A1086" s="114"/>
      <c r="D1086" s="94"/>
      <c r="E1086" s="115"/>
      <c r="F1086" s="115"/>
      <c r="G1086" s="115"/>
      <c r="H1086" s="116"/>
      <c r="I1086" s="116"/>
      <c r="J1086" s="116"/>
    </row>
    <row r="1087" spans="1:10" s="88" customFormat="1" x14ac:dyDescent="0.2">
      <c r="A1087" s="114"/>
      <c r="D1087" s="94"/>
      <c r="E1087" s="115"/>
      <c r="F1087" s="115"/>
      <c r="G1087" s="115"/>
      <c r="H1087" s="116"/>
      <c r="I1087" s="116"/>
      <c r="J1087" s="116"/>
    </row>
    <row r="1088" spans="1:10" s="88" customFormat="1" x14ac:dyDescent="0.2">
      <c r="A1088" s="114"/>
      <c r="D1088" s="94"/>
      <c r="E1088" s="115"/>
      <c r="F1088" s="115"/>
      <c r="G1088" s="115"/>
      <c r="H1088" s="116"/>
      <c r="I1088" s="116"/>
      <c r="J1088" s="116"/>
    </row>
    <row r="1089" spans="1:10" s="88" customFormat="1" x14ac:dyDescent="0.2">
      <c r="A1089" s="114"/>
      <c r="D1089" s="94"/>
      <c r="E1089" s="115"/>
      <c r="F1089" s="115"/>
      <c r="G1089" s="115"/>
      <c r="H1089" s="116"/>
      <c r="I1089" s="116"/>
      <c r="J1089" s="116"/>
    </row>
    <row r="1090" spans="1:10" s="88" customFormat="1" x14ac:dyDescent="0.2">
      <c r="A1090" s="114"/>
      <c r="D1090" s="94"/>
      <c r="E1090" s="115"/>
      <c r="F1090" s="115"/>
      <c r="G1090" s="115"/>
      <c r="H1090" s="116"/>
      <c r="I1090" s="116"/>
      <c r="J1090" s="116"/>
    </row>
    <row r="1091" spans="1:10" s="88" customFormat="1" x14ac:dyDescent="0.2">
      <c r="A1091" s="114"/>
      <c r="D1091" s="94"/>
      <c r="E1091" s="115"/>
      <c r="F1091" s="115"/>
      <c r="G1091" s="115"/>
      <c r="H1091" s="116"/>
      <c r="I1091" s="116"/>
      <c r="J1091" s="116"/>
    </row>
    <row r="1092" spans="1:10" s="88" customFormat="1" x14ac:dyDescent="0.2">
      <c r="A1092" s="114"/>
      <c r="D1092" s="94"/>
      <c r="E1092" s="115"/>
      <c r="F1092" s="115"/>
      <c r="G1092" s="115"/>
      <c r="H1092" s="116"/>
      <c r="I1092" s="116"/>
      <c r="J1092" s="116"/>
    </row>
    <row r="1093" spans="1:10" s="88" customFormat="1" x14ac:dyDescent="0.2">
      <c r="A1093" s="114"/>
      <c r="D1093" s="94"/>
      <c r="E1093" s="115"/>
      <c r="F1093" s="115"/>
      <c r="G1093" s="115"/>
      <c r="H1093" s="116"/>
      <c r="I1093" s="116"/>
      <c r="J1093" s="116"/>
    </row>
    <row r="1094" spans="1:10" s="88" customFormat="1" x14ac:dyDescent="0.2">
      <c r="A1094" s="114"/>
      <c r="D1094" s="94"/>
      <c r="E1094" s="115"/>
      <c r="F1094" s="115"/>
      <c r="G1094" s="115"/>
      <c r="H1094" s="116"/>
      <c r="I1094" s="116"/>
      <c r="J1094" s="116"/>
    </row>
    <row r="1095" spans="1:10" s="88" customFormat="1" x14ac:dyDescent="0.2">
      <c r="A1095" s="114"/>
      <c r="D1095" s="94"/>
      <c r="E1095" s="115"/>
      <c r="F1095" s="115"/>
      <c r="G1095" s="115"/>
      <c r="H1095" s="116"/>
      <c r="I1095" s="116"/>
      <c r="J1095" s="116"/>
    </row>
    <row r="1096" spans="1:10" s="88" customFormat="1" x14ac:dyDescent="0.2">
      <c r="A1096" s="114"/>
      <c r="D1096" s="94"/>
      <c r="E1096" s="115"/>
      <c r="F1096" s="115"/>
      <c r="G1096" s="115"/>
      <c r="H1096" s="116"/>
      <c r="I1096" s="116"/>
      <c r="J1096" s="116"/>
    </row>
    <row r="1097" spans="1:10" s="88" customFormat="1" x14ac:dyDescent="0.2">
      <c r="A1097" s="114"/>
      <c r="D1097" s="94"/>
      <c r="E1097" s="115"/>
      <c r="F1097" s="115"/>
      <c r="G1097" s="115"/>
      <c r="H1097" s="116"/>
      <c r="I1097" s="116"/>
      <c r="J1097" s="116"/>
    </row>
    <row r="1098" spans="1:10" s="88" customFormat="1" x14ac:dyDescent="0.2">
      <c r="A1098" s="114"/>
      <c r="D1098" s="94"/>
      <c r="E1098" s="115"/>
      <c r="F1098" s="115"/>
      <c r="G1098" s="115"/>
      <c r="H1098" s="116"/>
      <c r="I1098" s="116"/>
      <c r="J1098" s="116"/>
    </row>
    <row r="1099" spans="1:10" s="88" customFormat="1" x14ac:dyDescent="0.2">
      <c r="A1099" s="114"/>
      <c r="D1099" s="94"/>
      <c r="E1099" s="115"/>
      <c r="F1099" s="115"/>
      <c r="G1099" s="115"/>
      <c r="H1099" s="116"/>
      <c r="I1099" s="116"/>
      <c r="J1099" s="116"/>
    </row>
    <row r="1100" spans="1:10" s="88" customFormat="1" x14ac:dyDescent="0.2">
      <c r="A1100" s="114"/>
      <c r="D1100" s="94"/>
      <c r="E1100" s="115"/>
      <c r="F1100" s="115"/>
      <c r="G1100" s="115"/>
      <c r="H1100" s="116"/>
      <c r="I1100" s="116"/>
      <c r="J1100" s="116"/>
    </row>
    <row r="1101" spans="1:10" s="88" customFormat="1" x14ac:dyDescent="0.2">
      <c r="A1101" s="114"/>
      <c r="D1101" s="94"/>
      <c r="E1101" s="115"/>
      <c r="F1101" s="115"/>
      <c r="G1101" s="115"/>
      <c r="H1101" s="116"/>
      <c r="I1101" s="116"/>
      <c r="J1101" s="116"/>
    </row>
    <row r="1102" spans="1:10" s="88" customFormat="1" x14ac:dyDescent="0.2">
      <c r="A1102" s="114"/>
      <c r="D1102" s="94"/>
      <c r="E1102" s="115"/>
      <c r="F1102" s="115"/>
      <c r="G1102" s="115"/>
      <c r="H1102" s="116"/>
      <c r="I1102" s="116"/>
      <c r="J1102" s="116"/>
    </row>
    <row r="1103" spans="1:10" s="88" customFormat="1" x14ac:dyDescent="0.2">
      <c r="A1103" s="114"/>
      <c r="D1103" s="94"/>
      <c r="E1103" s="115"/>
      <c r="F1103" s="115"/>
      <c r="G1103" s="115"/>
      <c r="H1103" s="116"/>
      <c r="I1103" s="116"/>
      <c r="J1103" s="116"/>
    </row>
    <row r="1104" spans="1:10" s="88" customFormat="1" x14ac:dyDescent="0.2">
      <c r="A1104" s="114"/>
      <c r="D1104" s="94"/>
      <c r="E1104" s="115"/>
      <c r="F1104" s="115"/>
      <c r="G1104" s="115"/>
      <c r="H1104" s="116"/>
      <c r="I1104" s="116"/>
      <c r="J1104" s="116"/>
    </row>
    <row r="1105" spans="1:10" s="88" customFormat="1" x14ac:dyDescent="0.2">
      <c r="A1105" s="114"/>
      <c r="D1105" s="94"/>
      <c r="E1105" s="115"/>
      <c r="F1105" s="115"/>
      <c r="G1105" s="115"/>
      <c r="H1105" s="116"/>
      <c r="I1105" s="116"/>
      <c r="J1105" s="116"/>
    </row>
    <row r="1106" spans="1:10" s="88" customFormat="1" x14ac:dyDescent="0.2">
      <c r="A1106" s="114"/>
      <c r="D1106" s="94"/>
      <c r="E1106" s="115"/>
      <c r="F1106" s="115"/>
      <c r="G1106" s="115"/>
      <c r="H1106" s="116"/>
      <c r="I1106" s="116"/>
      <c r="J1106" s="116"/>
    </row>
    <row r="1107" spans="1:10" s="88" customFormat="1" x14ac:dyDescent="0.2">
      <c r="A1107" s="114"/>
      <c r="D1107" s="94"/>
      <c r="E1107" s="115"/>
      <c r="F1107" s="115"/>
      <c r="G1107" s="115"/>
      <c r="H1107" s="116"/>
      <c r="I1107" s="116"/>
      <c r="J1107" s="116"/>
    </row>
    <row r="1108" spans="1:10" s="88" customFormat="1" x14ac:dyDescent="0.2">
      <c r="A1108" s="114"/>
      <c r="D1108" s="94"/>
      <c r="E1108" s="115"/>
      <c r="F1108" s="115"/>
      <c r="G1108" s="115"/>
      <c r="H1108" s="116"/>
      <c r="I1108" s="116"/>
      <c r="J1108" s="116"/>
    </row>
    <row r="1109" spans="1:10" s="88" customFormat="1" x14ac:dyDescent="0.2">
      <c r="A1109" s="114"/>
      <c r="D1109" s="94"/>
      <c r="E1109" s="115"/>
      <c r="F1109" s="115"/>
      <c r="G1109" s="115"/>
      <c r="H1109" s="116"/>
      <c r="I1109" s="116"/>
      <c r="J1109" s="116"/>
    </row>
    <row r="1110" spans="1:10" s="88" customFormat="1" x14ac:dyDescent="0.2">
      <c r="A1110" s="114"/>
      <c r="D1110" s="94"/>
      <c r="E1110" s="115"/>
      <c r="F1110" s="115"/>
      <c r="G1110" s="115"/>
      <c r="H1110" s="116"/>
      <c r="I1110" s="116"/>
      <c r="J1110" s="116"/>
    </row>
    <row r="1111" spans="1:10" s="88" customFormat="1" x14ac:dyDescent="0.2">
      <c r="A1111" s="114"/>
      <c r="D1111" s="94"/>
      <c r="E1111" s="115"/>
      <c r="F1111" s="115"/>
      <c r="G1111" s="115"/>
      <c r="H1111" s="116"/>
      <c r="I1111" s="116"/>
      <c r="J1111" s="116"/>
    </row>
    <row r="1112" spans="1:10" s="88" customFormat="1" x14ac:dyDescent="0.2">
      <c r="A1112" s="114"/>
      <c r="D1112" s="94"/>
      <c r="E1112" s="115"/>
      <c r="F1112" s="115"/>
      <c r="G1112" s="115"/>
      <c r="H1112" s="116"/>
      <c r="I1112" s="116"/>
      <c r="J1112" s="116"/>
    </row>
    <row r="1113" spans="1:10" s="88" customFormat="1" x14ac:dyDescent="0.2">
      <c r="A1113" s="114"/>
      <c r="D1113" s="94"/>
      <c r="E1113" s="115"/>
      <c r="F1113" s="115"/>
      <c r="G1113" s="115"/>
      <c r="H1113" s="116"/>
      <c r="I1113" s="116"/>
      <c r="J1113" s="116"/>
    </row>
    <row r="1114" spans="1:10" s="88" customFormat="1" x14ac:dyDescent="0.2">
      <c r="A1114" s="114"/>
      <c r="D1114" s="94"/>
      <c r="E1114" s="115"/>
      <c r="F1114" s="115"/>
      <c r="G1114" s="115"/>
      <c r="H1114" s="116"/>
      <c r="I1114" s="116"/>
      <c r="J1114" s="116"/>
    </row>
    <row r="1115" spans="1:10" s="88" customFormat="1" x14ac:dyDescent="0.2">
      <c r="A1115" s="114"/>
      <c r="D1115" s="94"/>
      <c r="E1115" s="115"/>
      <c r="F1115" s="115"/>
      <c r="G1115" s="115"/>
      <c r="H1115" s="116"/>
      <c r="I1115" s="116"/>
      <c r="J1115" s="116"/>
    </row>
    <row r="1116" spans="1:10" s="88" customFormat="1" x14ac:dyDescent="0.2">
      <c r="A1116" s="114"/>
      <c r="D1116" s="94"/>
      <c r="E1116" s="115"/>
      <c r="F1116" s="115"/>
      <c r="G1116" s="115"/>
      <c r="H1116" s="116"/>
      <c r="I1116" s="116"/>
      <c r="J1116" s="116"/>
    </row>
    <row r="1117" spans="1:10" s="88" customFormat="1" x14ac:dyDescent="0.2">
      <c r="A1117" s="114"/>
      <c r="D1117" s="94"/>
      <c r="E1117" s="115"/>
      <c r="F1117" s="115"/>
      <c r="G1117" s="115"/>
      <c r="H1117" s="116"/>
      <c r="I1117" s="116"/>
      <c r="J1117" s="116"/>
    </row>
    <row r="1118" spans="1:10" s="88" customFormat="1" x14ac:dyDescent="0.2">
      <c r="A1118" s="114"/>
      <c r="D1118" s="94"/>
      <c r="E1118" s="115"/>
      <c r="F1118" s="115"/>
      <c r="G1118" s="115"/>
      <c r="H1118" s="116"/>
      <c r="I1118" s="116"/>
      <c r="J1118" s="116"/>
    </row>
    <row r="1119" spans="1:10" s="88" customFormat="1" x14ac:dyDescent="0.2">
      <c r="A1119" s="114"/>
      <c r="D1119" s="94"/>
      <c r="E1119" s="115"/>
      <c r="F1119" s="115"/>
      <c r="G1119" s="115"/>
      <c r="H1119" s="116"/>
      <c r="I1119" s="116"/>
      <c r="J1119" s="116"/>
    </row>
    <row r="1120" spans="1:10" s="88" customFormat="1" x14ac:dyDescent="0.2">
      <c r="A1120" s="114"/>
      <c r="D1120" s="94"/>
      <c r="E1120" s="115"/>
      <c r="F1120" s="115"/>
      <c r="G1120" s="115"/>
      <c r="H1120" s="116"/>
      <c r="I1120" s="116"/>
      <c r="J1120" s="116"/>
    </row>
    <row r="1121" spans="1:10" s="88" customFormat="1" x14ac:dyDescent="0.2">
      <c r="A1121" s="114"/>
      <c r="D1121" s="94"/>
      <c r="E1121" s="115"/>
      <c r="F1121" s="115"/>
      <c r="G1121" s="115"/>
      <c r="H1121" s="116"/>
      <c r="I1121" s="116"/>
      <c r="J1121" s="116"/>
    </row>
    <row r="1122" spans="1:10" s="88" customFormat="1" x14ac:dyDescent="0.2">
      <c r="A1122" s="114"/>
      <c r="D1122" s="94"/>
      <c r="E1122" s="115"/>
      <c r="F1122" s="115"/>
      <c r="G1122" s="115"/>
      <c r="H1122" s="116"/>
      <c r="I1122" s="116"/>
      <c r="J1122" s="116"/>
    </row>
    <row r="1123" spans="1:10" s="88" customFormat="1" x14ac:dyDescent="0.2">
      <c r="A1123" s="114"/>
      <c r="D1123" s="94"/>
      <c r="E1123" s="115"/>
      <c r="F1123" s="115"/>
      <c r="G1123" s="115"/>
      <c r="H1123" s="116"/>
      <c r="I1123" s="116"/>
      <c r="J1123" s="116"/>
    </row>
    <row r="1124" spans="1:10" s="88" customFormat="1" x14ac:dyDescent="0.2">
      <c r="A1124" s="114"/>
      <c r="D1124" s="94"/>
      <c r="E1124" s="115"/>
      <c r="F1124" s="115"/>
      <c r="G1124" s="115"/>
      <c r="H1124" s="116"/>
      <c r="I1124" s="116"/>
      <c r="J1124" s="116"/>
    </row>
    <row r="1125" spans="1:10" s="88" customFormat="1" x14ac:dyDescent="0.2">
      <c r="A1125" s="114"/>
      <c r="D1125" s="94"/>
      <c r="E1125" s="115"/>
      <c r="F1125" s="115"/>
      <c r="G1125" s="115"/>
      <c r="H1125" s="116"/>
      <c r="I1125" s="116"/>
      <c r="J1125" s="116"/>
    </row>
    <row r="1126" spans="1:10" s="88" customFormat="1" x14ac:dyDescent="0.2">
      <c r="A1126" s="114"/>
      <c r="D1126" s="94"/>
      <c r="E1126" s="115"/>
      <c r="F1126" s="115"/>
      <c r="G1126" s="115"/>
      <c r="H1126" s="116"/>
      <c r="I1126" s="116"/>
      <c r="J1126" s="116"/>
    </row>
    <row r="1127" spans="1:10" s="88" customFormat="1" x14ac:dyDescent="0.2">
      <c r="A1127" s="114"/>
      <c r="D1127" s="94"/>
      <c r="E1127" s="115"/>
      <c r="F1127" s="115"/>
      <c r="G1127" s="115"/>
      <c r="H1127" s="116"/>
      <c r="I1127" s="116"/>
      <c r="J1127" s="116"/>
    </row>
    <row r="1128" spans="1:10" s="88" customFormat="1" x14ac:dyDescent="0.2">
      <c r="A1128" s="114"/>
      <c r="D1128" s="94"/>
      <c r="E1128" s="115"/>
      <c r="F1128" s="115"/>
      <c r="G1128" s="115"/>
      <c r="H1128" s="116"/>
      <c r="I1128" s="116"/>
      <c r="J1128" s="116"/>
    </row>
    <row r="1129" spans="1:10" s="88" customFormat="1" x14ac:dyDescent="0.2">
      <c r="A1129" s="114"/>
      <c r="D1129" s="94"/>
      <c r="E1129" s="115"/>
      <c r="F1129" s="115"/>
      <c r="G1129" s="115"/>
      <c r="H1129" s="116"/>
      <c r="I1129" s="116"/>
      <c r="J1129" s="116"/>
    </row>
    <row r="1130" spans="1:10" s="88" customFormat="1" x14ac:dyDescent="0.2">
      <c r="A1130" s="114"/>
      <c r="D1130" s="94"/>
      <c r="E1130" s="115"/>
      <c r="F1130" s="115"/>
      <c r="G1130" s="115"/>
      <c r="H1130" s="116"/>
      <c r="I1130" s="116"/>
      <c r="J1130" s="116"/>
    </row>
    <row r="1131" spans="1:10" s="88" customFormat="1" x14ac:dyDescent="0.2">
      <c r="A1131" s="114"/>
      <c r="D1131" s="94"/>
      <c r="E1131" s="115"/>
      <c r="F1131" s="115"/>
      <c r="G1131" s="115"/>
      <c r="H1131" s="116"/>
      <c r="I1131" s="116"/>
      <c r="J1131" s="116"/>
    </row>
    <row r="1132" spans="1:10" s="88" customFormat="1" x14ac:dyDescent="0.2">
      <c r="A1132" s="114"/>
      <c r="D1132" s="94"/>
      <c r="E1132" s="115"/>
      <c r="F1132" s="115"/>
      <c r="G1132" s="115"/>
      <c r="H1132" s="116"/>
      <c r="I1132" s="116"/>
      <c r="J1132" s="116"/>
    </row>
    <row r="1133" spans="1:10" s="88" customFormat="1" x14ac:dyDescent="0.2">
      <c r="A1133" s="114"/>
      <c r="D1133" s="94"/>
      <c r="E1133" s="115"/>
      <c r="F1133" s="115"/>
      <c r="G1133" s="115"/>
      <c r="H1133" s="116"/>
      <c r="I1133" s="116"/>
      <c r="J1133" s="116"/>
    </row>
    <row r="1134" spans="1:10" s="88" customFormat="1" x14ac:dyDescent="0.2">
      <c r="A1134" s="114"/>
      <c r="D1134" s="94"/>
      <c r="E1134" s="115"/>
      <c r="F1134" s="115"/>
      <c r="G1134" s="115"/>
      <c r="H1134" s="116"/>
      <c r="I1134" s="116"/>
      <c r="J1134" s="116"/>
    </row>
    <row r="1135" spans="1:10" s="88" customFormat="1" x14ac:dyDescent="0.2">
      <c r="A1135" s="114"/>
      <c r="D1135" s="94"/>
      <c r="E1135" s="115"/>
      <c r="F1135" s="115"/>
      <c r="G1135" s="115"/>
      <c r="H1135" s="116"/>
      <c r="I1135" s="116"/>
      <c r="J1135" s="116"/>
    </row>
    <row r="1136" spans="1:10" s="88" customFormat="1" x14ac:dyDescent="0.2">
      <c r="A1136" s="114"/>
      <c r="D1136" s="94"/>
      <c r="E1136" s="115"/>
      <c r="F1136" s="115"/>
      <c r="G1136" s="115"/>
      <c r="H1136" s="116"/>
      <c r="I1136" s="116"/>
      <c r="J1136" s="116"/>
    </row>
    <row r="1137" spans="1:10" s="88" customFormat="1" x14ac:dyDescent="0.2">
      <c r="A1137" s="114"/>
      <c r="D1137" s="94"/>
      <c r="E1137" s="115"/>
      <c r="F1137" s="115"/>
      <c r="G1137" s="115"/>
      <c r="H1137" s="116"/>
      <c r="I1137" s="116"/>
      <c r="J1137" s="116"/>
    </row>
    <row r="1138" spans="1:10" s="88" customFormat="1" x14ac:dyDescent="0.2">
      <c r="A1138" s="114"/>
      <c r="D1138" s="94"/>
      <c r="E1138" s="115"/>
      <c r="F1138" s="115"/>
      <c r="G1138" s="115"/>
      <c r="H1138" s="116"/>
      <c r="I1138" s="116"/>
      <c r="J1138" s="116"/>
    </row>
    <row r="1139" spans="1:10" s="88" customFormat="1" x14ac:dyDescent="0.2">
      <c r="A1139" s="114"/>
      <c r="D1139" s="94"/>
      <c r="E1139" s="115"/>
      <c r="F1139" s="115"/>
      <c r="G1139" s="115"/>
      <c r="H1139" s="116"/>
      <c r="I1139" s="116"/>
      <c r="J1139" s="116"/>
    </row>
    <row r="1140" spans="1:10" s="88" customFormat="1" x14ac:dyDescent="0.2">
      <c r="A1140" s="114"/>
      <c r="D1140" s="94"/>
      <c r="E1140" s="115"/>
      <c r="F1140" s="115"/>
      <c r="G1140" s="115"/>
      <c r="H1140" s="116"/>
      <c r="I1140" s="116"/>
      <c r="J1140" s="116"/>
    </row>
    <row r="1141" spans="1:10" s="88" customFormat="1" x14ac:dyDescent="0.2">
      <c r="A1141" s="114"/>
      <c r="D1141" s="94"/>
      <c r="E1141" s="115"/>
      <c r="F1141" s="115"/>
      <c r="G1141" s="115"/>
      <c r="H1141" s="116"/>
      <c r="I1141" s="116"/>
      <c r="J1141" s="116"/>
    </row>
    <row r="1142" spans="1:10" s="88" customFormat="1" x14ac:dyDescent="0.2">
      <c r="A1142" s="114"/>
      <c r="D1142" s="94"/>
      <c r="E1142" s="115"/>
      <c r="F1142" s="115"/>
      <c r="G1142" s="115"/>
      <c r="H1142" s="116"/>
      <c r="I1142" s="116"/>
      <c r="J1142" s="116"/>
    </row>
    <row r="1143" spans="1:10" s="88" customFormat="1" x14ac:dyDescent="0.2">
      <c r="A1143" s="114"/>
      <c r="D1143" s="94"/>
      <c r="E1143" s="115"/>
      <c r="F1143" s="115"/>
      <c r="G1143" s="115"/>
      <c r="H1143" s="116"/>
      <c r="I1143" s="116"/>
      <c r="J1143" s="116"/>
    </row>
    <row r="1144" spans="1:10" s="88" customFormat="1" x14ac:dyDescent="0.2">
      <c r="A1144" s="114"/>
      <c r="D1144" s="94"/>
      <c r="E1144" s="115"/>
      <c r="F1144" s="115"/>
      <c r="G1144" s="115"/>
      <c r="H1144" s="116"/>
      <c r="I1144" s="116"/>
      <c r="J1144" s="116"/>
    </row>
    <row r="1145" spans="1:10" s="88" customFormat="1" x14ac:dyDescent="0.2">
      <c r="A1145" s="114"/>
      <c r="D1145" s="94"/>
      <c r="E1145" s="115"/>
      <c r="F1145" s="115"/>
      <c r="G1145" s="115"/>
      <c r="H1145" s="116"/>
      <c r="I1145" s="116"/>
      <c r="J1145" s="116"/>
    </row>
    <row r="1146" spans="1:10" s="88" customFormat="1" x14ac:dyDescent="0.2">
      <c r="A1146" s="114"/>
      <c r="D1146" s="94"/>
      <c r="E1146" s="115"/>
      <c r="F1146" s="115"/>
      <c r="G1146" s="115"/>
      <c r="H1146" s="116"/>
      <c r="I1146" s="116"/>
      <c r="J1146" s="116"/>
    </row>
    <row r="1147" spans="1:10" s="88" customFormat="1" x14ac:dyDescent="0.2">
      <c r="A1147" s="114"/>
      <c r="D1147" s="94"/>
      <c r="E1147" s="115"/>
      <c r="F1147" s="115"/>
      <c r="G1147" s="115"/>
      <c r="H1147" s="116"/>
      <c r="I1147" s="116"/>
      <c r="J1147" s="116"/>
    </row>
    <row r="1148" spans="1:10" s="88" customFormat="1" x14ac:dyDescent="0.2">
      <c r="A1148" s="114"/>
      <c r="D1148" s="94"/>
      <c r="E1148" s="115"/>
      <c r="F1148" s="115"/>
      <c r="G1148" s="115"/>
      <c r="H1148" s="116"/>
      <c r="I1148" s="116"/>
      <c r="J1148" s="116"/>
    </row>
    <row r="1149" spans="1:10" s="88" customFormat="1" x14ac:dyDescent="0.2">
      <c r="A1149" s="114"/>
      <c r="D1149" s="94"/>
      <c r="E1149" s="115"/>
      <c r="F1149" s="115"/>
      <c r="G1149" s="115"/>
      <c r="H1149" s="116"/>
      <c r="I1149" s="116"/>
      <c r="J1149" s="116"/>
    </row>
    <row r="1150" spans="1:10" s="88" customFormat="1" x14ac:dyDescent="0.2">
      <c r="A1150" s="114"/>
      <c r="D1150" s="94"/>
      <c r="E1150" s="115"/>
      <c r="F1150" s="115"/>
      <c r="G1150" s="115"/>
      <c r="H1150" s="116"/>
      <c r="I1150" s="116"/>
      <c r="J1150" s="116"/>
    </row>
    <row r="1151" spans="1:10" s="88" customFormat="1" x14ac:dyDescent="0.2">
      <c r="A1151" s="114"/>
      <c r="D1151" s="94"/>
      <c r="E1151" s="115"/>
      <c r="F1151" s="115"/>
      <c r="G1151" s="115"/>
      <c r="H1151" s="116"/>
      <c r="I1151" s="116"/>
      <c r="J1151" s="116"/>
    </row>
    <row r="1152" spans="1:10" s="88" customFormat="1" x14ac:dyDescent="0.2">
      <c r="A1152" s="114"/>
      <c r="D1152" s="94"/>
      <c r="E1152" s="115"/>
      <c r="F1152" s="115"/>
      <c r="G1152" s="115"/>
      <c r="H1152" s="116"/>
      <c r="I1152" s="116"/>
      <c r="J1152" s="116"/>
    </row>
    <row r="1153" spans="1:10" s="88" customFormat="1" x14ac:dyDescent="0.2">
      <c r="A1153" s="114"/>
      <c r="D1153" s="94"/>
      <c r="E1153" s="115"/>
      <c r="F1153" s="115"/>
      <c r="G1153" s="115"/>
      <c r="H1153" s="116"/>
      <c r="I1153" s="116"/>
      <c r="J1153" s="116"/>
    </row>
    <row r="1154" spans="1:10" s="88" customFormat="1" x14ac:dyDescent="0.2">
      <c r="A1154" s="114"/>
      <c r="D1154" s="94"/>
      <c r="E1154" s="115"/>
      <c r="F1154" s="115"/>
      <c r="G1154" s="115"/>
      <c r="H1154" s="116"/>
      <c r="I1154" s="116"/>
      <c r="J1154" s="116"/>
    </row>
    <row r="1155" spans="1:10" s="88" customFormat="1" x14ac:dyDescent="0.2">
      <c r="A1155" s="114"/>
      <c r="D1155" s="94"/>
      <c r="E1155" s="115"/>
      <c r="F1155" s="115"/>
      <c r="G1155" s="115"/>
      <c r="H1155" s="116"/>
      <c r="I1155" s="116"/>
      <c r="J1155" s="116"/>
    </row>
    <row r="1156" spans="1:10" s="88" customFormat="1" x14ac:dyDescent="0.2">
      <c r="A1156" s="114"/>
      <c r="D1156" s="94"/>
      <c r="E1156" s="115"/>
      <c r="F1156" s="115"/>
      <c r="G1156" s="115"/>
      <c r="H1156" s="116"/>
      <c r="I1156" s="116"/>
      <c r="J1156" s="116"/>
    </row>
    <row r="1157" spans="1:10" s="88" customFormat="1" x14ac:dyDescent="0.2">
      <c r="A1157" s="114"/>
      <c r="D1157" s="94"/>
      <c r="E1157" s="115"/>
      <c r="F1157" s="115"/>
      <c r="G1157" s="115"/>
      <c r="H1157" s="116"/>
      <c r="I1157" s="116"/>
      <c r="J1157" s="116"/>
    </row>
    <row r="1158" spans="1:10" s="88" customFormat="1" x14ac:dyDescent="0.2">
      <c r="A1158" s="114"/>
      <c r="D1158" s="94"/>
      <c r="E1158" s="115"/>
      <c r="F1158" s="115"/>
      <c r="G1158" s="115"/>
      <c r="H1158" s="116"/>
      <c r="I1158" s="116"/>
      <c r="J1158" s="116"/>
    </row>
    <row r="1159" spans="1:10" s="88" customFormat="1" x14ac:dyDescent="0.2">
      <c r="A1159" s="114"/>
      <c r="D1159" s="94"/>
      <c r="E1159" s="115"/>
      <c r="F1159" s="115"/>
      <c r="G1159" s="115"/>
      <c r="H1159" s="116"/>
      <c r="I1159" s="116"/>
      <c r="J1159" s="116"/>
    </row>
    <row r="1160" spans="1:10" s="88" customFormat="1" x14ac:dyDescent="0.2">
      <c r="A1160" s="114"/>
      <c r="D1160" s="94"/>
      <c r="E1160" s="115"/>
      <c r="F1160" s="115"/>
      <c r="G1160" s="115"/>
      <c r="H1160" s="116"/>
      <c r="I1160" s="116"/>
      <c r="J1160" s="116"/>
    </row>
    <row r="1161" spans="1:10" s="88" customFormat="1" x14ac:dyDescent="0.2">
      <c r="A1161" s="114"/>
      <c r="D1161" s="94"/>
      <c r="E1161" s="115"/>
      <c r="F1161" s="115"/>
      <c r="G1161" s="115"/>
      <c r="H1161" s="116"/>
      <c r="I1161" s="116"/>
      <c r="J1161" s="116"/>
    </row>
    <row r="1162" spans="1:10" s="88" customFormat="1" x14ac:dyDescent="0.2">
      <c r="A1162" s="114"/>
      <c r="D1162" s="94"/>
      <c r="E1162" s="115"/>
      <c r="F1162" s="115"/>
      <c r="G1162" s="115"/>
      <c r="H1162" s="116"/>
      <c r="I1162" s="116"/>
      <c r="J1162" s="116"/>
    </row>
    <row r="1163" spans="1:10" s="88" customFormat="1" x14ac:dyDescent="0.2">
      <c r="A1163" s="114"/>
      <c r="D1163" s="94"/>
      <c r="E1163" s="115"/>
      <c r="F1163" s="115"/>
      <c r="G1163" s="115"/>
      <c r="H1163" s="116"/>
      <c r="I1163" s="116"/>
      <c r="J1163" s="116"/>
    </row>
    <row r="1164" spans="1:10" s="88" customFormat="1" x14ac:dyDescent="0.2">
      <c r="A1164" s="114"/>
      <c r="D1164" s="94"/>
      <c r="E1164" s="115"/>
      <c r="F1164" s="115"/>
      <c r="G1164" s="115"/>
      <c r="H1164" s="116"/>
      <c r="I1164" s="116"/>
      <c r="J1164" s="116"/>
    </row>
    <row r="1165" spans="1:10" s="88" customFormat="1" x14ac:dyDescent="0.2">
      <c r="A1165" s="114"/>
      <c r="D1165" s="94"/>
      <c r="E1165" s="115"/>
      <c r="F1165" s="115"/>
      <c r="G1165" s="115"/>
      <c r="H1165" s="116"/>
      <c r="I1165" s="116"/>
      <c r="J1165" s="116"/>
    </row>
    <row r="1166" spans="1:10" s="88" customFormat="1" x14ac:dyDescent="0.2">
      <c r="A1166" s="114"/>
      <c r="D1166" s="94"/>
      <c r="E1166" s="115"/>
      <c r="F1166" s="115"/>
      <c r="G1166" s="115"/>
      <c r="H1166" s="116"/>
      <c r="I1166" s="116"/>
      <c r="J1166" s="116"/>
    </row>
    <row r="1167" spans="1:10" s="88" customFormat="1" x14ac:dyDescent="0.2">
      <c r="A1167" s="114"/>
      <c r="D1167" s="94"/>
      <c r="E1167" s="115"/>
      <c r="F1167" s="115"/>
      <c r="G1167" s="115"/>
      <c r="H1167" s="116"/>
      <c r="I1167" s="116"/>
      <c r="J1167" s="116"/>
    </row>
    <row r="1168" spans="1:10" s="88" customFormat="1" x14ac:dyDescent="0.2">
      <c r="A1168" s="114"/>
      <c r="D1168" s="94"/>
      <c r="E1168" s="115"/>
      <c r="F1168" s="115"/>
      <c r="G1168" s="115"/>
      <c r="H1168" s="116"/>
      <c r="I1168" s="116"/>
      <c r="J1168" s="116"/>
    </row>
    <row r="1169" spans="1:10" s="88" customFormat="1" x14ac:dyDescent="0.2">
      <c r="A1169" s="114"/>
      <c r="D1169" s="94"/>
      <c r="E1169" s="115"/>
      <c r="F1169" s="115"/>
      <c r="G1169" s="115"/>
      <c r="H1169" s="116"/>
      <c r="I1169" s="116"/>
      <c r="J1169" s="116"/>
    </row>
    <row r="1170" spans="1:10" s="88" customFormat="1" x14ac:dyDescent="0.2">
      <c r="A1170" s="114"/>
      <c r="D1170" s="94"/>
      <c r="E1170" s="115"/>
      <c r="F1170" s="115"/>
      <c r="G1170" s="115"/>
      <c r="H1170" s="116"/>
      <c r="I1170" s="116"/>
      <c r="J1170" s="116"/>
    </row>
    <row r="1171" spans="1:10" s="88" customFormat="1" x14ac:dyDescent="0.2">
      <c r="A1171" s="114"/>
      <c r="D1171" s="94"/>
      <c r="E1171" s="115"/>
      <c r="F1171" s="115"/>
      <c r="G1171" s="115"/>
      <c r="H1171" s="116"/>
      <c r="I1171" s="116"/>
      <c r="J1171" s="116"/>
    </row>
    <row r="1172" spans="1:10" s="88" customFormat="1" x14ac:dyDescent="0.2">
      <c r="A1172" s="114"/>
      <c r="D1172" s="94"/>
      <c r="E1172" s="115"/>
      <c r="F1172" s="115"/>
      <c r="G1172" s="115"/>
      <c r="H1172" s="116"/>
      <c r="I1172" s="116"/>
      <c r="J1172" s="116"/>
    </row>
    <row r="1173" spans="1:10" s="88" customFormat="1" x14ac:dyDescent="0.2">
      <c r="A1173" s="114"/>
      <c r="D1173" s="94"/>
      <c r="E1173" s="115"/>
      <c r="F1173" s="115"/>
      <c r="G1173" s="115"/>
      <c r="H1173" s="116"/>
      <c r="I1173" s="116"/>
      <c r="J1173" s="116"/>
    </row>
    <row r="1174" spans="1:10" s="88" customFormat="1" x14ac:dyDescent="0.2">
      <c r="A1174" s="114"/>
      <c r="D1174" s="94"/>
      <c r="E1174" s="115"/>
      <c r="F1174" s="115"/>
      <c r="G1174" s="115"/>
      <c r="H1174" s="116"/>
      <c r="I1174" s="116"/>
      <c r="J1174" s="116"/>
    </row>
    <row r="1175" spans="1:10" s="88" customFormat="1" x14ac:dyDescent="0.2">
      <c r="A1175" s="114"/>
      <c r="D1175" s="94"/>
      <c r="E1175" s="115"/>
      <c r="F1175" s="115"/>
      <c r="G1175" s="115"/>
      <c r="H1175" s="116"/>
      <c r="I1175" s="116"/>
      <c r="J1175" s="116"/>
    </row>
    <row r="1176" spans="1:10" s="88" customFormat="1" x14ac:dyDescent="0.2">
      <c r="A1176" s="114"/>
      <c r="D1176" s="94"/>
      <c r="E1176" s="115"/>
      <c r="F1176" s="115"/>
      <c r="G1176" s="115"/>
      <c r="H1176" s="116"/>
      <c r="I1176" s="116"/>
      <c r="J1176" s="116"/>
    </row>
    <row r="1177" spans="1:10" s="88" customFormat="1" x14ac:dyDescent="0.2">
      <c r="A1177" s="114"/>
      <c r="D1177" s="94"/>
      <c r="E1177" s="115"/>
      <c r="F1177" s="115"/>
      <c r="G1177" s="115"/>
      <c r="H1177" s="116"/>
      <c r="I1177" s="116"/>
      <c r="J1177" s="116"/>
    </row>
    <row r="1178" spans="1:10" s="88" customFormat="1" x14ac:dyDescent="0.2">
      <c r="A1178" s="114"/>
      <c r="D1178" s="94"/>
      <c r="E1178" s="115"/>
      <c r="F1178" s="115"/>
      <c r="G1178" s="115"/>
      <c r="H1178" s="116"/>
      <c r="I1178" s="116"/>
      <c r="J1178" s="116"/>
    </row>
    <row r="1179" spans="1:10" s="88" customFormat="1" x14ac:dyDescent="0.2">
      <c r="A1179" s="114"/>
      <c r="D1179" s="94"/>
      <c r="E1179" s="115"/>
      <c r="F1179" s="115"/>
      <c r="G1179" s="115"/>
      <c r="H1179" s="116"/>
      <c r="I1179" s="116"/>
      <c r="J1179" s="116"/>
    </row>
    <row r="1180" spans="1:10" s="88" customFormat="1" x14ac:dyDescent="0.2">
      <c r="A1180" s="114"/>
      <c r="D1180" s="94"/>
      <c r="E1180" s="115"/>
      <c r="F1180" s="115"/>
      <c r="G1180" s="115"/>
      <c r="H1180" s="116"/>
      <c r="I1180" s="116"/>
      <c r="J1180" s="116"/>
    </row>
    <row r="1181" spans="1:10" s="88" customFormat="1" x14ac:dyDescent="0.2">
      <c r="A1181" s="114"/>
      <c r="D1181" s="94"/>
      <c r="E1181" s="115"/>
      <c r="F1181" s="115"/>
      <c r="G1181" s="115"/>
      <c r="H1181" s="116"/>
      <c r="I1181" s="116"/>
      <c r="J1181" s="116"/>
    </row>
    <row r="1182" spans="1:10" s="88" customFormat="1" x14ac:dyDescent="0.2">
      <c r="A1182" s="114"/>
      <c r="D1182" s="94"/>
      <c r="E1182" s="115"/>
      <c r="F1182" s="115"/>
      <c r="G1182" s="115"/>
      <c r="H1182" s="116"/>
      <c r="I1182" s="116"/>
      <c r="J1182" s="116"/>
    </row>
    <row r="1183" spans="1:10" s="88" customFormat="1" x14ac:dyDescent="0.2">
      <c r="A1183" s="114"/>
      <c r="D1183" s="94"/>
      <c r="E1183" s="115"/>
      <c r="F1183" s="115"/>
      <c r="G1183" s="115"/>
      <c r="H1183" s="116"/>
      <c r="I1183" s="116"/>
      <c r="J1183" s="116"/>
    </row>
    <row r="1184" spans="1:10" s="88" customFormat="1" x14ac:dyDescent="0.2">
      <c r="A1184" s="114"/>
      <c r="D1184" s="94"/>
      <c r="E1184" s="115"/>
      <c r="F1184" s="115"/>
      <c r="G1184" s="115"/>
      <c r="H1184" s="116"/>
      <c r="I1184" s="116"/>
      <c r="J1184" s="116"/>
    </row>
    <row r="1185" spans="1:10" s="88" customFormat="1" x14ac:dyDescent="0.2">
      <c r="A1185" s="114"/>
      <c r="D1185" s="94"/>
      <c r="E1185" s="115"/>
      <c r="F1185" s="115"/>
      <c r="G1185" s="115"/>
      <c r="H1185" s="116"/>
      <c r="I1185" s="116"/>
      <c r="J1185" s="116"/>
    </row>
    <row r="1186" spans="1:10" s="88" customFormat="1" x14ac:dyDescent="0.2">
      <c r="A1186" s="114"/>
      <c r="D1186" s="94"/>
      <c r="E1186" s="115"/>
      <c r="F1186" s="115"/>
      <c r="G1186" s="115"/>
      <c r="H1186" s="116"/>
      <c r="I1186" s="116"/>
      <c r="J1186" s="116"/>
    </row>
    <row r="1187" spans="1:10" s="88" customFormat="1" x14ac:dyDescent="0.2">
      <c r="A1187" s="114"/>
      <c r="D1187" s="94"/>
      <c r="E1187" s="115"/>
      <c r="F1187" s="115"/>
      <c r="G1187" s="115"/>
      <c r="H1187" s="116"/>
      <c r="I1187" s="116"/>
      <c r="J1187" s="116"/>
    </row>
    <row r="1188" spans="1:10" s="88" customFormat="1" x14ac:dyDescent="0.2">
      <c r="A1188" s="114"/>
      <c r="D1188" s="94"/>
      <c r="E1188" s="115"/>
      <c r="F1188" s="115"/>
      <c r="G1188" s="115"/>
      <c r="H1188" s="116"/>
      <c r="I1188" s="116"/>
      <c r="J1188" s="116"/>
    </row>
    <row r="1189" spans="1:10" s="88" customFormat="1" x14ac:dyDescent="0.2">
      <c r="A1189" s="114"/>
      <c r="D1189" s="94"/>
      <c r="E1189" s="115"/>
      <c r="F1189" s="115"/>
      <c r="G1189" s="115"/>
      <c r="H1189" s="116"/>
      <c r="I1189" s="116"/>
      <c r="J1189" s="116"/>
    </row>
    <row r="1190" spans="1:10" s="88" customFormat="1" x14ac:dyDescent="0.2">
      <c r="A1190" s="114"/>
      <c r="D1190" s="94"/>
      <c r="E1190" s="115"/>
      <c r="F1190" s="115"/>
      <c r="G1190" s="115"/>
      <c r="H1190" s="116"/>
      <c r="I1190" s="116"/>
      <c r="J1190" s="116"/>
    </row>
    <row r="1191" spans="1:10" s="88" customFormat="1" x14ac:dyDescent="0.2">
      <c r="A1191" s="114"/>
      <c r="D1191" s="94"/>
      <c r="E1191" s="115"/>
      <c r="F1191" s="115"/>
      <c r="G1191" s="115"/>
      <c r="H1191" s="116"/>
      <c r="I1191" s="116"/>
      <c r="J1191" s="116"/>
    </row>
    <row r="1192" spans="1:10" s="88" customFormat="1" x14ac:dyDescent="0.2">
      <c r="A1192" s="114"/>
      <c r="D1192" s="94"/>
      <c r="E1192" s="115"/>
      <c r="F1192" s="115"/>
      <c r="G1192" s="115"/>
      <c r="H1192" s="116"/>
      <c r="I1192" s="116"/>
      <c r="J1192" s="116"/>
    </row>
    <row r="1193" spans="1:10" s="88" customFormat="1" x14ac:dyDescent="0.2">
      <c r="A1193" s="114"/>
      <c r="D1193" s="94"/>
      <c r="E1193" s="115"/>
      <c r="F1193" s="115"/>
      <c r="G1193" s="115"/>
      <c r="H1193" s="116"/>
      <c r="I1193" s="116"/>
      <c r="J1193" s="116"/>
    </row>
    <row r="1194" spans="1:10" s="88" customFormat="1" x14ac:dyDescent="0.2">
      <c r="A1194" s="114"/>
      <c r="D1194" s="94"/>
      <c r="E1194" s="115"/>
      <c r="F1194" s="115"/>
      <c r="G1194" s="115"/>
      <c r="H1194" s="116"/>
      <c r="I1194" s="116"/>
      <c r="J1194" s="116"/>
    </row>
    <row r="1195" spans="1:10" s="88" customFormat="1" x14ac:dyDescent="0.2">
      <c r="A1195" s="114"/>
      <c r="D1195" s="94"/>
      <c r="E1195" s="115"/>
      <c r="F1195" s="115"/>
      <c r="G1195" s="115"/>
      <c r="H1195" s="116"/>
      <c r="I1195" s="116"/>
      <c r="J1195" s="116"/>
    </row>
    <row r="1196" spans="1:10" s="88" customFormat="1" x14ac:dyDescent="0.2">
      <c r="A1196" s="114"/>
      <c r="D1196" s="94"/>
      <c r="E1196" s="115"/>
      <c r="F1196" s="115"/>
      <c r="G1196" s="115"/>
      <c r="H1196" s="116"/>
      <c r="I1196" s="116"/>
      <c r="J1196" s="116"/>
    </row>
    <row r="1197" spans="1:10" s="88" customFormat="1" x14ac:dyDescent="0.2">
      <c r="A1197" s="114"/>
      <c r="D1197" s="94"/>
      <c r="E1197" s="115"/>
      <c r="F1197" s="115"/>
      <c r="G1197" s="115"/>
      <c r="H1197" s="116"/>
      <c r="I1197" s="116"/>
      <c r="J1197" s="116"/>
    </row>
    <row r="1198" spans="1:10" s="88" customFormat="1" x14ac:dyDescent="0.2">
      <c r="A1198" s="114"/>
      <c r="D1198" s="94"/>
      <c r="E1198" s="115"/>
      <c r="F1198" s="115"/>
      <c r="G1198" s="115"/>
      <c r="H1198" s="116"/>
      <c r="I1198" s="116"/>
      <c r="J1198" s="116"/>
    </row>
    <row r="1199" spans="1:10" s="88" customFormat="1" x14ac:dyDescent="0.2">
      <c r="A1199" s="114"/>
      <c r="D1199" s="94"/>
      <c r="E1199" s="115"/>
      <c r="F1199" s="115"/>
      <c r="G1199" s="115"/>
      <c r="H1199" s="116"/>
      <c r="I1199" s="116"/>
      <c r="J1199" s="116"/>
    </row>
    <row r="1200" spans="1:10" s="88" customFormat="1" x14ac:dyDescent="0.2">
      <c r="A1200" s="114"/>
      <c r="D1200" s="94"/>
      <c r="E1200" s="115"/>
      <c r="F1200" s="115"/>
      <c r="G1200" s="115"/>
      <c r="H1200" s="116"/>
      <c r="I1200" s="116"/>
      <c r="J1200" s="116"/>
    </row>
    <row r="1201" spans="1:10" s="88" customFormat="1" x14ac:dyDescent="0.2">
      <c r="A1201" s="114"/>
      <c r="D1201" s="94"/>
      <c r="E1201" s="115"/>
      <c r="F1201" s="115"/>
      <c r="G1201" s="115"/>
      <c r="H1201" s="116"/>
      <c r="I1201" s="116"/>
      <c r="J1201" s="116"/>
    </row>
    <row r="1202" spans="1:10" s="88" customFormat="1" x14ac:dyDescent="0.2">
      <c r="A1202" s="114"/>
      <c r="D1202" s="94"/>
      <c r="E1202" s="115"/>
      <c r="F1202" s="115"/>
      <c r="G1202" s="115"/>
      <c r="H1202" s="116"/>
      <c r="I1202" s="116"/>
      <c r="J1202" s="116"/>
    </row>
    <row r="1203" spans="1:10" s="88" customFormat="1" x14ac:dyDescent="0.2">
      <c r="A1203" s="114"/>
      <c r="D1203" s="94"/>
      <c r="E1203" s="115"/>
      <c r="F1203" s="115"/>
      <c r="G1203" s="115"/>
      <c r="H1203" s="116"/>
      <c r="I1203" s="116"/>
      <c r="J1203" s="116"/>
    </row>
    <row r="1204" spans="1:10" s="88" customFormat="1" x14ac:dyDescent="0.2">
      <c r="A1204" s="114"/>
      <c r="D1204" s="94"/>
      <c r="E1204" s="115"/>
      <c r="F1204" s="115"/>
      <c r="G1204" s="115"/>
      <c r="H1204" s="116"/>
      <c r="I1204" s="116"/>
      <c r="J1204" s="116"/>
    </row>
    <row r="1205" spans="1:10" s="88" customFormat="1" x14ac:dyDescent="0.2">
      <c r="A1205" s="114"/>
      <c r="D1205" s="94"/>
      <c r="E1205" s="115"/>
      <c r="F1205" s="115"/>
      <c r="G1205" s="115"/>
      <c r="H1205" s="116"/>
      <c r="I1205" s="116"/>
      <c r="J1205" s="116"/>
    </row>
    <row r="1206" spans="1:10" s="88" customFormat="1" x14ac:dyDescent="0.2">
      <c r="A1206" s="114"/>
      <c r="D1206" s="94"/>
      <c r="E1206" s="115"/>
      <c r="F1206" s="115"/>
      <c r="G1206" s="115"/>
      <c r="H1206" s="116"/>
      <c r="I1206" s="116"/>
      <c r="J1206" s="116"/>
    </row>
    <row r="1207" spans="1:10" s="88" customFormat="1" x14ac:dyDescent="0.2">
      <c r="A1207" s="114"/>
      <c r="D1207" s="94"/>
      <c r="E1207" s="115"/>
      <c r="F1207" s="115"/>
      <c r="G1207" s="115"/>
      <c r="H1207" s="116"/>
      <c r="I1207" s="116"/>
      <c r="J1207" s="116"/>
    </row>
    <row r="1208" spans="1:10" s="88" customFormat="1" x14ac:dyDescent="0.2">
      <c r="A1208" s="114"/>
      <c r="D1208" s="94"/>
      <c r="E1208" s="115"/>
      <c r="F1208" s="115"/>
      <c r="G1208" s="115"/>
      <c r="H1208" s="116"/>
      <c r="I1208" s="116"/>
      <c r="J1208" s="116"/>
    </row>
    <row r="1209" spans="1:10" s="88" customFormat="1" x14ac:dyDescent="0.2">
      <c r="A1209" s="114"/>
      <c r="D1209" s="94"/>
      <c r="E1209" s="115"/>
      <c r="F1209" s="115"/>
      <c r="G1209" s="115"/>
      <c r="H1209" s="116"/>
      <c r="I1209" s="116"/>
      <c r="J1209" s="116"/>
    </row>
    <row r="1210" spans="1:10" s="88" customFormat="1" x14ac:dyDescent="0.2">
      <c r="A1210" s="114"/>
      <c r="D1210" s="94"/>
      <c r="E1210" s="115"/>
      <c r="F1210" s="115"/>
      <c r="G1210" s="115"/>
      <c r="H1210" s="116"/>
      <c r="I1210" s="116"/>
      <c r="J1210" s="116"/>
    </row>
    <row r="1211" spans="1:10" s="88" customFormat="1" x14ac:dyDescent="0.2">
      <c r="A1211" s="114"/>
      <c r="D1211" s="94"/>
      <c r="E1211" s="115"/>
      <c r="F1211" s="115"/>
      <c r="G1211" s="115"/>
      <c r="H1211" s="116"/>
      <c r="I1211" s="116"/>
      <c r="J1211" s="116"/>
    </row>
    <row r="1212" spans="1:10" s="88" customFormat="1" x14ac:dyDescent="0.2">
      <c r="A1212" s="114"/>
      <c r="D1212" s="94"/>
      <c r="E1212" s="115"/>
      <c r="F1212" s="115"/>
      <c r="G1212" s="115"/>
      <c r="H1212" s="116"/>
      <c r="I1212" s="116"/>
      <c r="J1212" s="116"/>
    </row>
    <row r="1213" spans="1:10" s="88" customFormat="1" x14ac:dyDescent="0.2">
      <c r="A1213" s="114"/>
      <c r="D1213" s="94"/>
      <c r="E1213" s="115"/>
      <c r="F1213" s="115"/>
      <c r="G1213" s="115"/>
      <c r="H1213" s="116"/>
      <c r="I1213" s="116"/>
      <c r="J1213" s="116"/>
    </row>
    <row r="1214" spans="1:10" s="88" customFormat="1" x14ac:dyDescent="0.2">
      <c r="A1214" s="114"/>
      <c r="D1214" s="94"/>
      <c r="E1214" s="115"/>
      <c r="F1214" s="115"/>
      <c r="G1214" s="115"/>
      <c r="H1214" s="116"/>
      <c r="I1214" s="116"/>
      <c r="J1214" s="116"/>
    </row>
    <row r="1215" spans="1:10" s="88" customFormat="1" x14ac:dyDescent="0.2">
      <c r="A1215" s="114"/>
      <c r="D1215" s="94"/>
      <c r="E1215" s="115"/>
      <c r="F1215" s="115"/>
      <c r="G1215" s="115"/>
      <c r="H1215" s="116"/>
      <c r="I1215" s="116"/>
      <c r="J1215" s="116"/>
    </row>
    <row r="1216" spans="1:10" s="88" customFormat="1" x14ac:dyDescent="0.2">
      <c r="A1216" s="114"/>
      <c r="D1216" s="94"/>
      <c r="E1216" s="115"/>
      <c r="F1216" s="115"/>
      <c r="G1216" s="115"/>
      <c r="H1216" s="116"/>
      <c r="I1216" s="116"/>
      <c r="J1216" s="116"/>
    </row>
    <row r="1217" spans="1:10" s="88" customFormat="1" x14ac:dyDescent="0.2">
      <c r="A1217" s="114"/>
      <c r="D1217" s="94"/>
      <c r="E1217" s="115"/>
      <c r="F1217" s="115"/>
      <c r="G1217" s="115"/>
      <c r="H1217" s="116"/>
      <c r="I1217" s="116"/>
      <c r="J1217" s="116"/>
    </row>
    <row r="1218" spans="1:10" s="88" customFormat="1" x14ac:dyDescent="0.2">
      <c r="A1218" s="114"/>
      <c r="D1218" s="94"/>
      <c r="E1218" s="115"/>
      <c r="F1218" s="115"/>
      <c r="G1218" s="115"/>
      <c r="H1218" s="116"/>
      <c r="I1218" s="116"/>
      <c r="J1218" s="116"/>
    </row>
    <row r="1219" spans="1:10" s="88" customFormat="1" x14ac:dyDescent="0.2">
      <c r="A1219" s="114"/>
      <c r="D1219" s="94"/>
      <c r="E1219" s="115"/>
      <c r="F1219" s="115"/>
      <c r="G1219" s="115"/>
      <c r="H1219" s="116"/>
      <c r="I1219" s="116"/>
      <c r="J1219" s="116"/>
    </row>
    <row r="1220" spans="1:10" s="88" customFormat="1" x14ac:dyDescent="0.2">
      <c r="A1220" s="114"/>
      <c r="D1220" s="94"/>
      <c r="E1220" s="115"/>
      <c r="F1220" s="115"/>
      <c r="G1220" s="115"/>
      <c r="H1220" s="116"/>
      <c r="I1220" s="116"/>
      <c r="J1220" s="116"/>
    </row>
    <row r="1221" spans="1:10" s="88" customFormat="1" x14ac:dyDescent="0.2">
      <c r="A1221" s="114"/>
      <c r="D1221" s="94"/>
      <c r="E1221" s="115"/>
      <c r="F1221" s="115"/>
      <c r="G1221" s="115"/>
      <c r="H1221" s="116"/>
      <c r="I1221" s="116"/>
      <c r="J1221" s="116"/>
    </row>
    <row r="1222" spans="1:10" s="88" customFormat="1" x14ac:dyDescent="0.2">
      <c r="A1222" s="114"/>
      <c r="D1222" s="94"/>
      <c r="E1222" s="115"/>
      <c r="F1222" s="115"/>
      <c r="G1222" s="115"/>
      <c r="H1222" s="116"/>
      <c r="I1222" s="116"/>
      <c r="J1222" s="116"/>
    </row>
    <row r="1223" spans="1:10" s="88" customFormat="1" x14ac:dyDescent="0.2">
      <c r="A1223" s="114"/>
      <c r="D1223" s="94"/>
      <c r="E1223" s="115"/>
      <c r="F1223" s="115"/>
      <c r="G1223" s="115"/>
      <c r="H1223" s="116"/>
      <c r="I1223" s="116"/>
      <c r="J1223" s="116"/>
    </row>
    <row r="1224" spans="1:10" s="88" customFormat="1" x14ac:dyDescent="0.2">
      <c r="A1224" s="114"/>
      <c r="D1224" s="94"/>
      <c r="E1224" s="115"/>
      <c r="F1224" s="115"/>
      <c r="G1224" s="115"/>
      <c r="H1224" s="116"/>
      <c r="I1224" s="116"/>
      <c r="J1224" s="116"/>
    </row>
    <row r="1225" spans="1:10" s="88" customFormat="1" x14ac:dyDescent="0.2">
      <c r="A1225" s="114"/>
      <c r="D1225" s="94"/>
      <c r="E1225" s="115"/>
      <c r="F1225" s="115"/>
      <c r="G1225" s="115"/>
      <c r="H1225" s="116"/>
      <c r="I1225" s="116"/>
      <c r="J1225" s="116"/>
    </row>
    <row r="1226" spans="1:10" s="88" customFormat="1" x14ac:dyDescent="0.2">
      <c r="A1226" s="114"/>
      <c r="D1226" s="94"/>
      <c r="E1226" s="115"/>
      <c r="F1226" s="115"/>
      <c r="G1226" s="115"/>
      <c r="H1226" s="116"/>
      <c r="I1226" s="116"/>
      <c r="J1226" s="116"/>
    </row>
    <row r="1227" spans="1:10" s="88" customFormat="1" x14ac:dyDescent="0.2">
      <c r="A1227" s="114"/>
      <c r="D1227" s="94"/>
      <c r="E1227" s="115"/>
      <c r="F1227" s="115"/>
      <c r="G1227" s="115"/>
      <c r="H1227" s="116"/>
      <c r="I1227" s="116"/>
      <c r="J1227" s="116"/>
    </row>
    <row r="1228" spans="1:10" s="88" customFormat="1" x14ac:dyDescent="0.2">
      <c r="A1228" s="114"/>
      <c r="D1228" s="94"/>
      <c r="E1228" s="115"/>
      <c r="F1228" s="115"/>
      <c r="G1228" s="115"/>
      <c r="H1228" s="116"/>
      <c r="I1228" s="116"/>
      <c r="J1228" s="116"/>
    </row>
    <row r="1229" spans="1:10" s="88" customFormat="1" x14ac:dyDescent="0.2">
      <c r="A1229" s="114"/>
      <c r="D1229" s="94"/>
      <c r="E1229" s="115"/>
      <c r="F1229" s="115"/>
      <c r="G1229" s="115"/>
      <c r="H1229" s="116"/>
      <c r="I1229" s="116"/>
      <c r="J1229" s="116"/>
    </row>
    <row r="1230" spans="1:10" s="88" customFormat="1" x14ac:dyDescent="0.2">
      <c r="A1230" s="114"/>
      <c r="D1230" s="94"/>
      <c r="E1230" s="115"/>
      <c r="F1230" s="115"/>
      <c r="G1230" s="115"/>
      <c r="H1230" s="116"/>
      <c r="I1230" s="116"/>
      <c r="J1230" s="116"/>
    </row>
    <row r="1231" spans="1:10" s="88" customFormat="1" x14ac:dyDescent="0.2">
      <c r="A1231" s="114"/>
      <c r="D1231" s="94"/>
      <c r="E1231" s="115"/>
      <c r="F1231" s="115"/>
      <c r="G1231" s="115"/>
      <c r="H1231" s="116"/>
      <c r="I1231" s="116"/>
      <c r="J1231" s="116"/>
    </row>
    <row r="1232" spans="1:10" s="88" customFormat="1" x14ac:dyDescent="0.2">
      <c r="A1232" s="114"/>
      <c r="D1232" s="94"/>
      <c r="E1232" s="115"/>
      <c r="F1232" s="115"/>
      <c r="G1232" s="115"/>
      <c r="H1232" s="116"/>
      <c r="I1232" s="116"/>
      <c r="J1232" s="116"/>
    </row>
    <row r="1233" spans="1:10" s="88" customFormat="1" x14ac:dyDescent="0.2">
      <c r="A1233" s="114"/>
      <c r="D1233" s="94"/>
      <c r="E1233" s="115"/>
      <c r="F1233" s="115"/>
      <c r="G1233" s="115"/>
      <c r="H1233" s="116"/>
      <c r="I1233" s="116"/>
      <c r="J1233" s="116"/>
    </row>
    <row r="1234" spans="1:10" s="88" customFormat="1" x14ac:dyDescent="0.2">
      <c r="A1234" s="114"/>
      <c r="D1234" s="94"/>
      <c r="E1234" s="115"/>
      <c r="F1234" s="115"/>
      <c r="G1234" s="115"/>
      <c r="H1234" s="116"/>
      <c r="I1234" s="116"/>
      <c r="J1234" s="116"/>
    </row>
    <row r="1235" spans="1:10" s="88" customFormat="1" x14ac:dyDescent="0.2">
      <c r="A1235" s="114"/>
      <c r="D1235" s="94"/>
      <c r="E1235" s="115"/>
      <c r="F1235" s="115"/>
      <c r="G1235" s="115"/>
      <c r="H1235" s="116"/>
      <c r="I1235" s="116"/>
      <c r="J1235" s="116"/>
    </row>
    <row r="1236" spans="1:10" s="88" customFormat="1" x14ac:dyDescent="0.2">
      <c r="A1236" s="114"/>
      <c r="D1236" s="94"/>
      <c r="E1236" s="115"/>
      <c r="F1236" s="115"/>
      <c r="G1236" s="115"/>
      <c r="H1236" s="116"/>
      <c r="I1236" s="116"/>
      <c r="J1236" s="116"/>
    </row>
    <row r="1237" spans="1:10" s="88" customFormat="1" x14ac:dyDescent="0.2">
      <c r="A1237" s="114"/>
      <c r="D1237" s="94"/>
      <c r="E1237" s="115"/>
      <c r="F1237" s="115"/>
      <c r="G1237" s="115"/>
      <c r="H1237" s="116"/>
      <c r="I1237" s="116"/>
      <c r="J1237" s="116"/>
    </row>
    <row r="1238" spans="1:10" s="88" customFormat="1" x14ac:dyDescent="0.2">
      <c r="A1238" s="114"/>
      <c r="D1238" s="94"/>
      <c r="E1238" s="115"/>
      <c r="F1238" s="115"/>
      <c r="G1238" s="115"/>
      <c r="H1238" s="116"/>
      <c r="I1238" s="116"/>
      <c r="J1238" s="116"/>
    </row>
    <row r="1239" spans="1:10" s="88" customFormat="1" x14ac:dyDescent="0.2">
      <c r="A1239" s="114"/>
      <c r="D1239" s="94"/>
      <c r="E1239" s="115"/>
      <c r="F1239" s="115"/>
      <c r="G1239" s="115"/>
      <c r="H1239" s="116"/>
      <c r="I1239" s="116"/>
      <c r="J1239" s="116"/>
    </row>
    <row r="1240" spans="1:10" s="88" customFormat="1" x14ac:dyDescent="0.2">
      <c r="A1240" s="114"/>
      <c r="D1240" s="94"/>
      <c r="E1240" s="115"/>
      <c r="F1240" s="115"/>
      <c r="G1240" s="115"/>
      <c r="H1240" s="116"/>
      <c r="I1240" s="116"/>
      <c r="J1240" s="116"/>
    </row>
    <row r="1241" spans="1:10" s="88" customFormat="1" x14ac:dyDescent="0.2">
      <c r="A1241" s="114"/>
      <c r="D1241" s="94"/>
      <c r="E1241" s="115"/>
      <c r="F1241" s="115"/>
      <c r="G1241" s="115"/>
      <c r="H1241" s="116"/>
      <c r="I1241" s="116"/>
      <c r="J1241" s="116"/>
    </row>
    <row r="1242" spans="1:10" s="88" customFormat="1" x14ac:dyDescent="0.2">
      <c r="A1242" s="114"/>
      <c r="D1242" s="94"/>
      <c r="E1242" s="115"/>
      <c r="F1242" s="115"/>
      <c r="G1242" s="115"/>
      <c r="H1242" s="116"/>
      <c r="I1242" s="116"/>
      <c r="J1242" s="116"/>
    </row>
    <row r="1243" spans="1:10" s="88" customFormat="1" x14ac:dyDescent="0.2">
      <c r="A1243" s="114"/>
      <c r="D1243" s="94"/>
      <c r="E1243" s="115"/>
      <c r="F1243" s="115"/>
      <c r="G1243" s="115"/>
      <c r="H1243" s="116"/>
      <c r="I1243" s="116"/>
      <c r="J1243" s="116"/>
    </row>
    <row r="1244" spans="1:10" s="88" customFormat="1" x14ac:dyDescent="0.2">
      <c r="A1244" s="114"/>
      <c r="D1244" s="94"/>
      <c r="E1244" s="115"/>
      <c r="F1244" s="115"/>
      <c r="G1244" s="115"/>
      <c r="H1244" s="116"/>
      <c r="I1244" s="116"/>
      <c r="J1244" s="116"/>
    </row>
    <row r="1245" spans="1:10" s="88" customFormat="1" x14ac:dyDescent="0.2">
      <c r="A1245" s="114"/>
      <c r="D1245" s="94"/>
      <c r="E1245" s="115"/>
      <c r="F1245" s="115"/>
      <c r="G1245" s="115"/>
      <c r="H1245" s="116"/>
      <c r="I1245" s="116"/>
      <c r="J1245" s="116"/>
    </row>
    <row r="1246" spans="1:10" s="88" customFormat="1" x14ac:dyDescent="0.2">
      <c r="A1246" s="114"/>
      <c r="D1246" s="94"/>
      <c r="E1246" s="115"/>
      <c r="F1246" s="115"/>
      <c r="G1246" s="115"/>
      <c r="H1246" s="116"/>
      <c r="I1246" s="116"/>
      <c r="J1246" s="116"/>
    </row>
    <row r="1247" spans="1:10" s="88" customFormat="1" x14ac:dyDescent="0.2">
      <c r="A1247" s="114"/>
      <c r="D1247" s="94"/>
      <c r="E1247" s="115"/>
      <c r="F1247" s="115"/>
      <c r="G1247" s="115"/>
      <c r="H1247" s="116"/>
      <c r="I1247" s="116"/>
      <c r="J1247" s="116"/>
    </row>
    <row r="1248" spans="1:10" s="88" customFormat="1" x14ac:dyDescent="0.2">
      <c r="A1248" s="114"/>
      <c r="D1248" s="94"/>
      <c r="E1248" s="115"/>
      <c r="F1248" s="115"/>
      <c r="G1248" s="115"/>
      <c r="H1248" s="116"/>
      <c r="I1248" s="116"/>
      <c r="J1248" s="116"/>
    </row>
    <row r="1249" spans="1:10" s="88" customFormat="1" x14ac:dyDescent="0.2">
      <c r="A1249" s="114"/>
      <c r="D1249" s="94"/>
      <c r="E1249" s="115"/>
      <c r="F1249" s="115"/>
      <c r="G1249" s="115"/>
      <c r="H1249" s="116"/>
      <c r="I1249" s="116"/>
      <c r="J1249" s="116"/>
    </row>
    <row r="1250" spans="1:10" s="88" customFormat="1" x14ac:dyDescent="0.2">
      <c r="A1250" s="114"/>
      <c r="D1250" s="94"/>
      <c r="E1250" s="115"/>
      <c r="F1250" s="115"/>
      <c r="G1250" s="115"/>
      <c r="H1250" s="116"/>
      <c r="I1250" s="116"/>
      <c r="J1250" s="116"/>
    </row>
    <row r="1251" spans="1:10" s="88" customFormat="1" x14ac:dyDescent="0.2">
      <c r="A1251" s="114"/>
      <c r="D1251" s="94"/>
      <c r="E1251" s="115"/>
      <c r="F1251" s="115"/>
      <c r="G1251" s="115"/>
      <c r="H1251" s="116"/>
      <c r="I1251" s="116"/>
      <c r="J1251" s="116"/>
    </row>
    <row r="1252" spans="1:10" s="88" customFormat="1" x14ac:dyDescent="0.2">
      <c r="A1252" s="114"/>
      <c r="D1252" s="94"/>
      <c r="E1252" s="115"/>
      <c r="F1252" s="115"/>
      <c r="G1252" s="115"/>
      <c r="H1252" s="116"/>
      <c r="I1252" s="116"/>
      <c r="J1252" s="116"/>
    </row>
    <row r="1253" spans="1:10" s="88" customFormat="1" x14ac:dyDescent="0.2">
      <c r="A1253" s="114"/>
      <c r="D1253" s="94"/>
      <c r="E1253" s="115"/>
      <c r="F1253" s="115"/>
      <c r="G1253" s="115"/>
      <c r="H1253" s="116"/>
      <c r="I1253" s="116"/>
      <c r="J1253" s="116"/>
    </row>
    <row r="1254" spans="1:10" s="88" customFormat="1" x14ac:dyDescent="0.2">
      <c r="A1254" s="114"/>
      <c r="D1254" s="94"/>
      <c r="E1254" s="115"/>
      <c r="F1254" s="115"/>
      <c r="G1254" s="115"/>
      <c r="H1254" s="116"/>
      <c r="I1254" s="116"/>
      <c r="J1254" s="116"/>
    </row>
    <row r="1255" spans="1:10" s="88" customFormat="1" x14ac:dyDescent="0.2">
      <c r="A1255" s="114"/>
      <c r="D1255" s="94"/>
      <c r="E1255" s="115"/>
      <c r="F1255" s="115"/>
      <c r="G1255" s="115"/>
      <c r="H1255" s="116"/>
      <c r="I1255" s="116"/>
      <c r="J1255" s="116"/>
    </row>
    <row r="1256" spans="1:10" s="88" customFormat="1" x14ac:dyDescent="0.2">
      <c r="A1256" s="114"/>
      <c r="D1256" s="94"/>
      <c r="E1256" s="115"/>
      <c r="F1256" s="115"/>
      <c r="G1256" s="115"/>
      <c r="H1256" s="116"/>
      <c r="I1256" s="116"/>
      <c r="J1256" s="116"/>
    </row>
    <row r="1257" spans="1:10" s="88" customFormat="1" x14ac:dyDescent="0.2">
      <c r="A1257" s="114"/>
      <c r="D1257" s="94"/>
      <c r="E1257" s="115"/>
      <c r="F1257" s="115"/>
      <c r="G1257" s="115"/>
      <c r="H1257" s="116"/>
      <c r="I1257" s="116"/>
      <c r="J1257" s="116"/>
    </row>
    <row r="1258" spans="1:10" s="88" customFormat="1" x14ac:dyDescent="0.2">
      <c r="A1258" s="114"/>
      <c r="D1258" s="94"/>
      <c r="E1258" s="115"/>
      <c r="F1258" s="115"/>
      <c r="G1258" s="115"/>
      <c r="H1258" s="116"/>
      <c r="I1258" s="116"/>
      <c r="J1258" s="116"/>
    </row>
    <row r="1259" spans="1:10" s="88" customFormat="1" x14ac:dyDescent="0.2">
      <c r="A1259" s="114"/>
      <c r="D1259" s="94"/>
      <c r="E1259" s="115"/>
      <c r="F1259" s="115"/>
      <c r="G1259" s="115"/>
      <c r="H1259" s="116"/>
      <c r="I1259" s="116"/>
      <c r="J1259" s="116"/>
    </row>
    <row r="1260" spans="1:10" s="88" customFormat="1" x14ac:dyDescent="0.2">
      <c r="A1260" s="114"/>
      <c r="D1260" s="94"/>
      <c r="E1260" s="115"/>
      <c r="F1260" s="115"/>
      <c r="G1260" s="115"/>
      <c r="H1260" s="116"/>
      <c r="I1260" s="116"/>
      <c r="J1260" s="116"/>
    </row>
    <row r="1261" spans="1:10" s="88" customFormat="1" x14ac:dyDescent="0.2">
      <c r="A1261" s="114"/>
      <c r="D1261" s="94"/>
      <c r="E1261" s="115"/>
      <c r="F1261" s="115"/>
      <c r="G1261" s="115"/>
      <c r="H1261" s="116"/>
      <c r="I1261" s="116"/>
      <c r="J1261" s="116"/>
    </row>
    <row r="1262" spans="1:10" s="88" customFormat="1" x14ac:dyDescent="0.2">
      <c r="A1262" s="114"/>
      <c r="D1262" s="94"/>
      <c r="E1262" s="115"/>
      <c r="F1262" s="115"/>
      <c r="G1262" s="115"/>
      <c r="H1262" s="116"/>
      <c r="I1262" s="116"/>
      <c r="J1262" s="116"/>
    </row>
    <row r="1263" spans="1:10" s="88" customFormat="1" x14ac:dyDescent="0.2">
      <c r="A1263" s="114"/>
      <c r="D1263" s="94"/>
      <c r="E1263" s="115"/>
      <c r="F1263" s="115"/>
      <c r="G1263" s="115"/>
      <c r="H1263" s="116"/>
      <c r="I1263" s="116"/>
      <c r="J1263" s="116"/>
    </row>
    <row r="1264" spans="1:10" s="88" customFormat="1" x14ac:dyDescent="0.2">
      <c r="A1264" s="114"/>
      <c r="D1264" s="94"/>
      <c r="E1264" s="115"/>
      <c r="F1264" s="115"/>
      <c r="G1264" s="115"/>
      <c r="H1264" s="116"/>
      <c r="I1264" s="116"/>
      <c r="J1264" s="116"/>
    </row>
    <row r="1265" spans="1:10" s="88" customFormat="1" x14ac:dyDescent="0.2">
      <c r="A1265" s="114"/>
      <c r="D1265" s="94"/>
      <c r="E1265" s="115"/>
      <c r="F1265" s="115"/>
      <c r="G1265" s="115"/>
      <c r="H1265" s="116"/>
      <c r="I1265" s="116"/>
      <c r="J1265" s="116"/>
    </row>
    <row r="1266" spans="1:10" s="88" customFormat="1" x14ac:dyDescent="0.2">
      <c r="A1266" s="114"/>
      <c r="D1266" s="94"/>
      <c r="E1266" s="115"/>
      <c r="F1266" s="115"/>
      <c r="G1266" s="115"/>
      <c r="H1266" s="116"/>
      <c r="I1266" s="116"/>
      <c r="J1266" s="116"/>
    </row>
    <row r="1267" spans="1:10" s="88" customFormat="1" x14ac:dyDescent="0.2">
      <c r="A1267" s="114"/>
      <c r="D1267" s="94"/>
      <c r="E1267" s="115"/>
      <c r="F1267" s="115"/>
      <c r="G1267" s="115"/>
      <c r="H1267" s="116"/>
      <c r="I1267" s="116"/>
      <c r="J1267" s="116"/>
    </row>
    <row r="1268" spans="1:10" s="88" customFormat="1" x14ac:dyDescent="0.2">
      <c r="A1268" s="114"/>
      <c r="D1268" s="94"/>
      <c r="E1268" s="115"/>
      <c r="F1268" s="115"/>
      <c r="G1268" s="115"/>
      <c r="H1268" s="116"/>
      <c r="I1268" s="116"/>
      <c r="J1268" s="116"/>
    </row>
    <row r="1269" spans="1:10" s="88" customFormat="1" x14ac:dyDescent="0.2">
      <c r="A1269" s="114"/>
      <c r="D1269" s="94"/>
      <c r="E1269" s="115"/>
      <c r="F1269" s="115"/>
      <c r="G1269" s="115"/>
      <c r="H1269" s="116"/>
      <c r="I1269" s="116"/>
      <c r="J1269" s="116"/>
    </row>
    <row r="1270" spans="1:10" s="88" customFormat="1" x14ac:dyDescent="0.2">
      <c r="A1270" s="114"/>
      <c r="D1270" s="94"/>
      <c r="E1270" s="115"/>
      <c r="F1270" s="115"/>
      <c r="G1270" s="115"/>
      <c r="H1270" s="116"/>
      <c r="I1270" s="116"/>
      <c r="J1270" s="116"/>
    </row>
    <row r="1271" spans="1:10" s="88" customFormat="1" x14ac:dyDescent="0.2">
      <c r="A1271" s="114"/>
      <c r="D1271" s="94"/>
      <c r="E1271" s="115"/>
      <c r="F1271" s="115"/>
      <c r="G1271" s="115"/>
      <c r="H1271" s="116"/>
      <c r="I1271" s="116"/>
      <c r="J1271" s="116"/>
    </row>
    <row r="1272" spans="1:10" s="88" customFormat="1" x14ac:dyDescent="0.2">
      <c r="A1272" s="114"/>
      <c r="D1272" s="94"/>
      <c r="E1272" s="115"/>
      <c r="F1272" s="115"/>
      <c r="G1272" s="115"/>
      <c r="H1272" s="116"/>
      <c r="I1272" s="116"/>
      <c r="J1272" s="116"/>
    </row>
    <row r="1273" spans="1:10" s="88" customFormat="1" x14ac:dyDescent="0.2">
      <c r="A1273" s="114"/>
      <c r="D1273" s="94"/>
      <c r="E1273" s="115"/>
      <c r="F1273" s="115"/>
      <c r="G1273" s="115"/>
      <c r="H1273" s="116"/>
      <c r="I1273" s="116"/>
      <c r="J1273" s="116"/>
    </row>
    <row r="1274" spans="1:10" s="88" customFormat="1" x14ac:dyDescent="0.2">
      <c r="A1274" s="114"/>
      <c r="D1274" s="94"/>
      <c r="E1274" s="115"/>
      <c r="F1274" s="115"/>
      <c r="G1274" s="115"/>
      <c r="H1274" s="116"/>
      <c r="I1274" s="116"/>
      <c r="J1274" s="116"/>
    </row>
    <row r="1275" spans="1:10" s="88" customFormat="1" x14ac:dyDescent="0.2">
      <c r="A1275" s="114"/>
      <c r="D1275" s="94"/>
      <c r="E1275" s="115"/>
      <c r="F1275" s="115"/>
      <c r="G1275" s="115"/>
      <c r="H1275" s="116"/>
      <c r="I1275" s="116"/>
      <c r="J1275" s="116"/>
    </row>
    <row r="1276" spans="1:10" s="88" customFormat="1" x14ac:dyDescent="0.2">
      <c r="A1276" s="114"/>
      <c r="D1276" s="94"/>
      <c r="E1276" s="115"/>
      <c r="F1276" s="115"/>
      <c r="G1276" s="115"/>
      <c r="H1276" s="116"/>
      <c r="I1276" s="116"/>
      <c r="J1276" s="116"/>
    </row>
    <row r="1277" spans="1:10" s="88" customFormat="1" x14ac:dyDescent="0.2">
      <c r="A1277" s="114"/>
      <c r="D1277" s="94"/>
      <c r="E1277" s="115"/>
      <c r="F1277" s="115"/>
      <c r="G1277" s="115"/>
      <c r="H1277" s="116"/>
      <c r="I1277" s="116"/>
      <c r="J1277" s="116"/>
    </row>
    <row r="1278" spans="1:10" s="88" customFormat="1" x14ac:dyDescent="0.2">
      <c r="A1278" s="114"/>
      <c r="D1278" s="94"/>
      <c r="E1278" s="115"/>
      <c r="F1278" s="115"/>
      <c r="G1278" s="115"/>
      <c r="H1278" s="116"/>
      <c r="I1278" s="116"/>
      <c r="J1278" s="116"/>
    </row>
    <row r="1279" spans="1:10" s="88" customFormat="1" x14ac:dyDescent="0.2">
      <c r="A1279" s="114"/>
      <c r="D1279" s="94"/>
      <c r="E1279" s="115"/>
      <c r="F1279" s="115"/>
      <c r="G1279" s="115"/>
      <c r="H1279" s="116"/>
      <c r="I1279" s="116"/>
      <c r="J1279" s="116"/>
    </row>
    <row r="1280" spans="1:10" s="88" customFormat="1" x14ac:dyDescent="0.2">
      <c r="A1280" s="114"/>
      <c r="D1280" s="94"/>
      <c r="E1280" s="115"/>
      <c r="F1280" s="115"/>
      <c r="G1280" s="115"/>
      <c r="H1280" s="116"/>
      <c r="I1280" s="116"/>
      <c r="J1280" s="116"/>
    </row>
    <row r="1281" spans="1:10" s="88" customFormat="1" x14ac:dyDescent="0.2">
      <c r="A1281" s="114"/>
      <c r="D1281" s="94"/>
      <c r="E1281" s="115"/>
      <c r="F1281" s="115"/>
      <c r="G1281" s="115"/>
      <c r="H1281" s="116"/>
      <c r="I1281" s="116"/>
      <c r="J1281" s="116"/>
    </row>
    <row r="1282" spans="1:10" s="88" customFormat="1" x14ac:dyDescent="0.2">
      <c r="A1282" s="114"/>
      <c r="D1282" s="94"/>
      <c r="E1282" s="115"/>
      <c r="F1282" s="115"/>
      <c r="G1282" s="115"/>
      <c r="H1282" s="116"/>
      <c r="I1282" s="116"/>
      <c r="J1282" s="116"/>
    </row>
    <row r="1283" spans="1:10" s="88" customFormat="1" x14ac:dyDescent="0.2">
      <c r="A1283" s="114"/>
      <c r="D1283" s="94"/>
      <c r="E1283" s="115"/>
      <c r="F1283" s="115"/>
      <c r="G1283" s="115"/>
      <c r="H1283" s="116"/>
      <c r="I1283" s="116"/>
      <c r="J1283" s="116"/>
    </row>
    <row r="1284" spans="1:10" s="88" customFormat="1" x14ac:dyDescent="0.2">
      <c r="A1284" s="114"/>
      <c r="D1284" s="94"/>
      <c r="E1284" s="115"/>
      <c r="F1284" s="115"/>
      <c r="G1284" s="115"/>
      <c r="H1284" s="116"/>
      <c r="I1284" s="116"/>
      <c r="J1284" s="116"/>
    </row>
    <row r="1285" spans="1:10" s="88" customFormat="1" x14ac:dyDescent="0.2">
      <c r="A1285" s="114"/>
      <c r="D1285" s="94"/>
      <c r="E1285" s="115"/>
      <c r="F1285" s="115"/>
      <c r="G1285" s="115"/>
      <c r="H1285" s="116"/>
      <c r="I1285" s="116"/>
      <c r="J1285" s="116"/>
    </row>
    <row r="1286" spans="1:10" s="88" customFormat="1" x14ac:dyDescent="0.2">
      <c r="A1286" s="114"/>
      <c r="D1286" s="94"/>
      <c r="E1286" s="115"/>
      <c r="F1286" s="115"/>
      <c r="G1286" s="115"/>
      <c r="H1286" s="116"/>
      <c r="I1286" s="116"/>
      <c r="J1286" s="116"/>
    </row>
    <row r="1287" spans="1:10" s="88" customFormat="1" x14ac:dyDescent="0.2">
      <c r="A1287" s="114"/>
      <c r="D1287" s="94"/>
      <c r="E1287" s="115"/>
      <c r="F1287" s="115"/>
      <c r="G1287" s="115"/>
      <c r="H1287" s="116"/>
      <c r="I1287" s="116"/>
      <c r="J1287" s="116"/>
    </row>
    <row r="1288" spans="1:10" s="88" customFormat="1" x14ac:dyDescent="0.2">
      <c r="A1288" s="114"/>
      <c r="D1288" s="94"/>
      <c r="E1288" s="115"/>
      <c r="F1288" s="115"/>
      <c r="G1288" s="115"/>
      <c r="H1288" s="116"/>
      <c r="I1288" s="116"/>
      <c r="J1288" s="116"/>
    </row>
    <row r="1289" spans="1:10" s="88" customFormat="1" x14ac:dyDescent="0.2">
      <c r="A1289" s="114"/>
      <c r="D1289" s="94"/>
      <c r="E1289" s="115"/>
      <c r="F1289" s="115"/>
      <c r="G1289" s="115"/>
      <c r="H1289" s="116"/>
      <c r="I1289" s="116"/>
      <c r="J1289" s="116"/>
    </row>
    <row r="1290" spans="1:10" s="88" customFormat="1" x14ac:dyDescent="0.2">
      <c r="A1290" s="114"/>
      <c r="D1290" s="94"/>
      <c r="E1290" s="115"/>
      <c r="F1290" s="115"/>
      <c r="G1290" s="115"/>
      <c r="H1290" s="116"/>
      <c r="I1290" s="116"/>
      <c r="J1290" s="116"/>
    </row>
    <row r="1291" spans="1:10" s="88" customFormat="1" x14ac:dyDescent="0.2">
      <c r="A1291" s="114"/>
      <c r="D1291" s="94"/>
      <c r="E1291" s="115"/>
      <c r="F1291" s="115"/>
      <c r="G1291" s="115"/>
      <c r="H1291" s="116"/>
      <c r="I1291" s="116"/>
      <c r="J1291" s="116"/>
    </row>
    <row r="1292" spans="1:10" s="88" customFormat="1" x14ac:dyDescent="0.2">
      <c r="A1292" s="114"/>
      <c r="D1292" s="94"/>
      <c r="E1292" s="115"/>
      <c r="F1292" s="115"/>
      <c r="G1292" s="115"/>
      <c r="H1292" s="116"/>
      <c r="I1292" s="116"/>
      <c r="J1292" s="116"/>
    </row>
    <row r="1293" spans="1:10" s="88" customFormat="1" x14ac:dyDescent="0.2">
      <c r="A1293" s="114"/>
      <c r="D1293" s="94"/>
      <c r="E1293" s="115"/>
      <c r="F1293" s="115"/>
      <c r="G1293" s="115"/>
      <c r="H1293" s="116"/>
      <c r="I1293" s="116"/>
      <c r="J1293" s="116"/>
    </row>
    <row r="1294" spans="1:10" s="88" customFormat="1" x14ac:dyDescent="0.2">
      <c r="A1294" s="114"/>
      <c r="D1294" s="94"/>
      <c r="E1294" s="115"/>
      <c r="F1294" s="115"/>
      <c r="G1294" s="115"/>
      <c r="H1294" s="116"/>
      <c r="I1294" s="116"/>
      <c r="J1294" s="116"/>
    </row>
    <row r="1295" spans="1:10" s="88" customFormat="1" x14ac:dyDescent="0.2">
      <c r="A1295" s="114"/>
      <c r="D1295" s="94"/>
      <c r="E1295" s="115"/>
      <c r="F1295" s="115"/>
      <c r="G1295" s="115"/>
      <c r="H1295" s="116"/>
      <c r="I1295" s="116"/>
      <c r="J1295" s="116"/>
    </row>
    <row r="1296" spans="1:10" s="88" customFormat="1" x14ac:dyDescent="0.2">
      <c r="A1296" s="114"/>
      <c r="D1296" s="94"/>
      <c r="E1296" s="115"/>
      <c r="F1296" s="115"/>
      <c r="G1296" s="115"/>
      <c r="H1296" s="116"/>
      <c r="I1296" s="116"/>
      <c r="J1296" s="116"/>
    </row>
    <row r="1297" spans="1:10" s="88" customFormat="1" x14ac:dyDescent="0.2">
      <c r="A1297" s="114"/>
      <c r="D1297" s="94"/>
      <c r="E1297" s="115"/>
      <c r="F1297" s="115"/>
      <c r="G1297" s="115"/>
      <c r="H1297" s="116"/>
      <c r="I1297" s="116"/>
      <c r="J1297" s="116"/>
    </row>
    <row r="1298" spans="1:10" s="88" customFormat="1" x14ac:dyDescent="0.2">
      <c r="A1298" s="114"/>
      <c r="D1298" s="94"/>
      <c r="E1298" s="115"/>
      <c r="F1298" s="115"/>
      <c r="G1298" s="115"/>
      <c r="H1298" s="116"/>
      <c r="I1298" s="116"/>
      <c r="J1298" s="116"/>
    </row>
    <row r="1299" spans="1:10" s="88" customFormat="1" x14ac:dyDescent="0.2">
      <c r="A1299" s="114"/>
      <c r="D1299" s="94"/>
      <c r="E1299" s="115"/>
      <c r="F1299" s="115"/>
      <c r="G1299" s="115"/>
      <c r="H1299" s="116"/>
      <c r="I1299" s="116"/>
      <c r="J1299" s="116"/>
    </row>
    <row r="1300" spans="1:10" s="88" customFormat="1" x14ac:dyDescent="0.2">
      <c r="A1300" s="114"/>
      <c r="D1300" s="94"/>
      <c r="E1300" s="115"/>
      <c r="F1300" s="115"/>
      <c r="G1300" s="115"/>
      <c r="H1300" s="116"/>
      <c r="I1300" s="116"/>
      <c r="J1300" s="116"/>
    </row>
    <row r="1301" spans="1:10" s="88" customFormat="1" x14ac:dyDescent="0.2">
      <c r="A1301" s="114"/>
      <c r="D1301" s="94"/>
      <c r="E1301" s="115"/>
      <c r="F1301" s="115"/>
      <c r="G1301" s="115"/>
      <c r="H1301" s="116"/>
      <c r="I1301" s="116"/>
      <c r="J1301" s="116"/>
    </row>
    <row r="1302" spans="1:10" s="88" customFormat="1" x14ac:dyDescent="0.2">
      <c r="A1302" s="114"/>
      <c r="D1302" s="94"/>
      <c r="E1302" s="115"/>
      <c r="F1302" s="115"/>
      <c r="G1302" s="115"/>
      <c r="H1302" s="116"/>
      <c r="I1302" s="116"/>
      <c r="J1302" s="116"/>
    </row>
    <row r="1303" spans="1:10" s="88" customFormat="1" x14ac:dyDescent="0.2">
      <c r="A1303" s="114"/>
      <c r="D1303" s="94"/>
      <c r="E1303" s="115"/>
      <c r="F1303" s="115"/>
      <c r="G1303" s="115"/>
      <c r="H1303" s="116"/>
      <c r="I1303" s="116"/>
      <c r="J1303" s="116"/>
    </row>
    <row r="1304" spans="1:10" s="88" customFormat="1" x14ac:dyDescent="0.2">
      <c r="A1304" s="114"/>
      <c r="D1304" s="94"/>
      <c r="E1304" s="115"/>
      <c r="F1304" s="115"/>
      <c r="G1304" s="115"/>
      <c r="H1304" s="116"/>
      <c r="I1304" s="116"/>
      <c r="J1304" s="116"/>
    </row>
    <row r="1305" spans="1:10" s="88" customFormat="1" x14ac:dyDescent="0.2">
      <c r="A1305" s="114"/>
      <c r="D1305" s="94"/>
      <c r="E1305" s="115"/>
      <c r="F1305" s="115"/>
      <c r="G1305" s="115"/>
      <c r="H1305" s="116"/>
      <c r="I1305" s="116"/>
      <c r="J1305" s="116"/>
    </row>
    <row r="1306" spans="1:10" s="88" customFormat="1" x14ac:dyDescent="0.2">
      <c r="A1306" s="114"/>
      <c r="D1306" s="94"/>
      <c r="E1306" s="115"/>
      <c r="F1306" s="115"/>
      <c r="G1306" s="115"/>
      <c r="H1306" s="116"/>
      <c r="I1306" s="116"/>
      <c r="J1306" s="116"/>
    </row>
    <row r="1307" spans="1:10" s="88" customFormat="1" x14ac:dyDescent="0.2">
      <c r="A1307" s="114"/>
      <c r="D1307" s="94"/>
      <c r="E1307" s="115"/>
      <c r="F1307" s="115"/>
      <c r="G1307" s="115"/>
      <c r="H1307" s="116"/>
      <c r="I1307" s="116"/>
      <c r="J1307" s="116"/>
    </row>
    <row r="1308" spans="1:10" s="88" customFormat="1" x14ac:dyDescent="0.2">
      <c r="A1308" s="114"/>
      <c r="D1308" s="94"/>
      <c r="E1308" s="115"/>
      <c r="F1308" s="115"/>
      <c r="G1308" s="115"/>
      <c r="H1308" s="116"/>
      <c r="I1308" s="116"/>
      <c r="J1308" s="116"/>
    </row>
    <row r="1309" spans="1:10" s="88" customFormat="1" x14ac:dyDescent="0.2">
      <c r="A1309" s="114"/>
      <c r="D1309" s="94"/>
      <c r="E1309" s="115"/>
      <c r="F1309" s="115"/>
      <c r="G1309" s="115"/>
      <c r="H1309" s="116"/>
      <c r="I1309" s="116"/>
      <c r="J1309" s="116"/>
    </row>
    <row r="1310" spans="1:10" s="88" customFormat="1" x14ac:dyDescent="0.2">
      <c r="A1310" s="114"/>
      <c r="D1310" s="94"/>
      <c r="E1310" s="115"/>
      <c r="F1310" s="115"/>
      <c r="G1310" s="115"/>
      <c r="H1310" s="116"/>
      <c r="I1310" s="116"/>
      <c r="J1310" s="116"/>
    </row>
    <row r="1311" spans="1:10" s="88" customFormat="1" x14ac:dyDescent="0.2">
      <c r="A1311" s="114"/>
      <c r="D1311" s="94"/>
      <c r="E1311" s="115"/>
      <c r="F1311" s="115"/>
      <c r="G1311" s="115"/>
      <c r="H1311" s="116"/>
      <c r="I1311" s="116"/>
      <c r="J1311" s="116"/>
    </row>
    <row r="1312" spans="1:10" s="88" customFormat="1" x14ac:dyDescent="0.2">
      <c r="A1312" s="114"/>
      <c r="D1312" s="94"/>
      <c r="E1312" s="115"/>
      <c r="F1312" s="115"/>
      <c r="G1312" s="115"/>
      <c r="H1312" s="116"/>
      <c r="I1312" s="116"/>
      <c r="J1312" s="116"/>
    </row>
    <row r="1313" spans="1:10" s="88" customFormat="1" x14ac:dyDescent="0.2">
      <c r="A1313" s="114"/>
      <c r="D1313" s="94"/>
      <c r="E1313" s="115"/>
      <c r="F1313" s="115"/>
      <c r="G1313" s="115"/>
      <c r="H1313" s="116"/>
      <c r="I1313" s="116"/>
      <c r="J1313" s="116"/>
    </row>
    <row r="1314" spans="1:10" s="88" customFormat="1" x14ac:dyDescent="0.2">
      <c r="A1314" s="114"/>
      <c r="D1314" s="94"/>
      <c r="E1314" s="115"/>
      <c r="F1314" s="115"/>
      <c r="G1314" s="115"/>
      <c r="H1314" s="116"/>
      <c r="I1314" s="116"/>
      <c r="J1314" s="116"/>
    </row>
    <row r="1315" spans="1:10" s="88" customFormat="1" x14ac:dyDescent="0.2">
      <c r="A1315" s="114"/>
      <c r="D1315" s="94"/>
      <c r="E1315" s="115"/>
      <c r="F1315" s="115"/>
      <c r="G1315" s="115"/>
      <c r="H1315" s="116"/>
      <c r="I1315" s="116"/>
      <c r="J1315" s="116"/>
    </row>
    <row r="1316" spans="1:10" s="88" customFormat="1" x14ac:dyDescent="0.2">
      <c r="A1316" s="114"/>
      <c r="D1316" s="94"/>
      <c r="E1316" s="115"/>
      <c r="F1316" s="115"/>
      <c r="G1316" s="115"/>
      <c r="H1316" s="116"/>
      <c r="I1316" s="116"/>
      <c r="J1316" s="116"/>
    </row>
    <row r="1317" spans="1:10" s="88" customFormat="1" x14ac:dyDescent="0.2">
      <c r="A1317" s="114"/>
      <c r="D1317" s="94"/>
      <c r="E1317" s="115"/>
      <c r="F1317" s="115"/>
      <c r="G1317" s="115"/>
      <c r="H1317" s="116"/>
      <c r="I1317" s="116"/>
      <c r="J1317" s="116"/>
    </row>
    <row r="1318" spans="1:10" s="88" customFormat="1" x14ac:dyDescent="0.2">
      <c r="A1318" s="114"/>
      <c r="D1318" s="94"/>
      <c r="E1318" s="115"/>
      <c r="F1318" s="115"/>
      <c r="G1318" s="115"/>
      <c r="H1318" s="116"/>
      <c r="I1318" s="116"/>
      <c r="J1318" s="116"/>
    </row>
    <row r="1319" spans="1:10" s="88" customFormat="1" x14ac:dyDescent="0.2">
      <c r="A1319" s="114"/>
      <c r="D1319" s="94"/>
      <c r="E1319" s="115"/>
      <c r="F1319" s="115"/>
      <c r="G1319" s="115"/>
      <c r="H1319" s="116"/>
      <c r="I1319" s="116"/>
      <c r="J1319" s="116"/>
    </row>
    <row r="1320" spans="1:10" s="88" customFormat="1" x14ac:dyDescent="0.2">
      <c r="A1320" s="114"/>
      <c r="D1320" s="94"/>
      <c r="E1320" s="115"/>
      <c r="F1320" s="115"/>
      <c r="G1320" s="115"/>
      <c r="H1320" s="116"/>
      <c r="I1320" s="116"/>
      <c r="J1320" s="116"/>
    </row>
    <row r="1321" spans="1:10" s="88" customFormat="1" x14ac:dyDescent="0.2">
      <c r="A1321" s="114"/>
      <c r="D1321" s="94"/>
      <c r="E1321" s="115"/>
      <c r="F1321" s="115"/>
      <c r="G1321" s="115"/>
      <c r="H1321" s="116"/>
      <c r="I1321" s="116"/>
      <c r="J1321" s="116"/>
    </row>
    <row r="1322" spans="1:10" s="88" customFormat="1" x14ac:dyDescent="0.2">
      <c r="A1322" s="114"/>
      <c r="D1322" s="94"/>
      <c r="E1322" s="115"/>
      <c r="F1322" s="115"/>
      <c r="G1322" s="115"/>
      <c r="H1322" s="116"/>
      <c r="I1322" s="116"/>
      <c r="J1322" s="116"/>
    </row>
    <row r="1323" spans="1:10" s="88" customFormat="1" x14ac:dyDescent="0.2">
      <c r="A1323" s="114"/>
      <c r="D1323" s="94"/>
      <c r="E1323" s="115"/>
      <c r="F1323" s="115"/>
      <c r="G1323" s="115"/>
      <c r="H1323" s="116"/>
      <c r="I1323" s="116"/>
      <c r="J1323" s="116"/>
    </row>
    <row r="1324" spans="1:10" s="88" customFormat="1" x14ac:dyDescent="0.2">
      <c r="A1324" s="114"/>
      <c r="D1324" s="94"/>
      <c r="E1324" s="115"/>
      <c r="F1324" s="115"/>
      <c r="G1324" s="115"/>
      <c r="H1324" s="116"/>
      <c r="I1324" s="116"/>
      <c r="J1324" s="116"/>
    </row>
    <row r="1325" spans="1:10" s="88" customFormat="1" x14ac:dyDescent="0.2">
      <c r="A1325" s="114"/>
      <c r="D1325" s="94"/>
      <c r="E1325" s="115"/>
      <c r="F1325" s="115"/>
      <c r="G1325" s="115"/>
      <c r="H1325" s="116"/>
      <c r="I1325" s="116"/>
      <c r="J1325" s="116"/>
    </row>
    <row r="1326" spans="1:10" s="88" customFormat="1" x14ac:dyDescent="0.2">
      <c r="A1326" s="114"/>
      <c r="D1326" s="94"/>
      <c r="E1326" s="115"/>
      <c r="F1326" s="115"/>
      <c r="G1326" s="115"/>
      <c r="H1326" s="116"/>
      <c r="I1326" s="116"/>
      <c r="J1326" s="116"/>
    </row>
    <row r="1327" spans="1:10" s="88" customFormat="1" x14ac:dyDescent="0.2">
      <c r="A1327" s="114"/>
      <c r="D1327" s="94"/>
      <c r="E1327" s="115"/>
      <c r="F1327" s="115"/>
      <c r="G1327" s="115"/>
      <c r="H1327" s="116"/>
      <c r="I1327" s="116"/>
      <c r="J1327" s="116"/>
    </row>
    <row r="1328" spans="1:10" s="88" customFormat="1" x14ac:dyDescent="0.2">
      <c r="A1328" s="114"/>
      <c r="D1328" s="94"/>
      <c r="E1328" s="115"/>
      <c r="F1328" s="115"/>
      <c r="G1328" s="115"/>
      <c r="H1328" s="116"/>
      <c r="I1328" s="116"/>
      <c r="J1328" s="116"/>
    </row>
    <row r="1329" spans="1:10" s="88" customFormat="1" x14ac:dyDescent="0.2">
      <c r="A1329" s="114"/>
      <c r="D1329" s="94"/>
      <c r="E1329" s="115"/>
      <c r="F1329" s="115"/>
      <c r="G1329" s="115"/>
      <c r="H1329" s="116"/>
      <c r="I1329" s="116"/>
      <c r="J1329" s="116"/>
    </row>
    <row r="1330" spans="1:10" s="88" customFormat="1" x14ac:dyDescent="0.2">
      <c r="A1330" s="114"/>
      <c r="D1330" s="94"/>
      <c r="E1330" s="115"/>
      <c r="F1330" s="115"/>
      <c r="G1330" s="115"/>
      <c r="H1330" s="116"/>
      <c r="I1330" s="116"/>
      <c r="J1330" s="116"/>
    </row>
    <row r="1331" spans="1:10" s="88" customFormat="1" x14ac:dyDescent="0.2">
      <c r="A1331" s="114"/>
      <c r="D1331" s="94"/>
      <c r="E1331" s="115"/>
      <c r="F1331" s="115"/>
      <c r="G1331" s="115"/>
      <c r="H1331" s="116"/>
      <c r="I1331" s="116"/>
      <c r="J1331" s="116"/>
    </row>
    <row r="1332" spans="1:10" s="88" customFormat="1" x14ac:dyDescent="0.2">
      <c r="A1332" s="114"/>
      <c r="D1332" s="94"/>
      <c r="E1332" s="115"/>
      <c r="F1332" s="115"/>
      <c r="G1332" s="115"/>
      <c r="H1332" s="116"/>
      <c r="I1332" s="116"/>
      <c r="J1332" s="116"/>
    </row>
    <row r="1333" spans="1:10" s="88" customFormat="1" x14ac:dyDescent="0.2">
      <c r="A1333" s="114"/>
      <c r="D1333" s="94"/>
      <c r="E1333" s="115"/>
      <c r="F1333" s="115"/>
      <c r="G1333" s="115"/>
      <c r="H1333" s="116"/>
      <c r="I1333" s="116"/>
      <c r="J1333" s="116"/>
    </row>
    <row r="1334" spans="1:10" s="88" customFormat="1" x14ac:dyDescent="0.2">
      <c r="A1334" s="114"/>
      <c r="D1334" s="94"/>
      <c r="E1334" s="115"/>
      <c r="F1334" s="115"/>
      <c r="G1334" s="115"/>
      <c r="H1334" s="116"/>
      <c r="I1334" s="116"/>
      <c r="J1334" s="116"/>
    </row>
    <row r="1335" spans="1:10" s="88" customFormat="1" x14ac:dyDescent="0.2">
      <c r="A1335" s="114"/>
      <c r="D1335" s="94"/>
      <c r="E1335" s="115"/>
      <c r="F1335" s="115"/>
      <c r="G1335" s="115"/>
      <c r="H1335" s="116"/>
      <c r="I1335" s="116"/>
      <c r="J1335" s="116"/>
    </row>
    <row r="1336" spans="1:10" s="88" customFormat="1" x14ac:dyDescent="0.2">
      <c r="A1336" s="114"/>
      <c r="D1336" s="94"/>
      <c r="E1336" s="115"/>
      <c r="F1336" s="115"/>
      <c r="G1336" s="115"/>
      <c r="H1336" s="116"/>
      <c r="I1336" s="116"/>
      <c r="J1336" s="116"/>
    </row>
    <row r="1337" spans="1:10" s="88" customFormat="1" x14ac:dyDescent="0.2">
      <c r="A1337" s="114"/>
      <c r="D1337" s="94"/>
      <c r="E1337" s="115"/>
      <c r="F1337" s="115"/>
      <c r="G1337" s="115"/>
      <c r="H1337" s="116"/>
      <c r="I1337" s="116"/>
      <c r="J1337" s="116"/>
    </row>
    <row r="1338" spans="1:10" s="88" customFormat="1" x14ac:dyDescent="0.2">
      <c r="A1338" s="114"/>
      <c r="D1338" s="94"/>
      <c r="E1338" s="115"/>
      <c r="F1338" s="115"/>
      <c r="G1338" s="115"/>
      <c r="H1338" s="116"/>
      <c r="I1338" s="116"/>
      <c r="J1338" s="116"/>
    </row>
    <row r="1339" spans="1:10" s="88" customFormat="1" x14ac:dyDescent="0.2">
      <c r="A1339" s="114"/>
      <c r="D1339" s="94"/>
      <c r="E1339" s="115"/>
      <c r="F1339" s="115"/>
      <c r="G1339" s="115"/>
      <c r="H1339" s="116"/>
      <c r="I1339" s="116"/>
      <c r="J1339" s="116"/>
    </row>
    <row r="1340" spans="1:10" s="88" customFormat="1" x14ac:dyDescent="0.2">
      <c r="A1340" s="114"/>
      <c r="D1340" s="94"/>
      <c r="E1340" s="115"/>
      <c r="F1340" s="115"/>
      <c r="G1340" s="115"/>
      <c r="H1340" s="116"/>
      <c r="I1340" s="116"/>
      <c r="J1340" s="116"/>
    </row>
    <row r="1341" spans="1:10" s="88" customFormat="1" x14ac:dyDescent="0.2">
      <c r="A1341" s="114"/>
      <c r="D1341" s="94"/>
      <c r="E1341" s="115"/>
      <c r="F1341" s="115"/>
      <c r="G1341" s="115"/>
      <c r="H1341" s="116"/>
      <c r="I1341" s="116"/>
      <c r="J1341" s="116"/>
    </row>
    <row r="1342" spans="1:10" s="88" customFormat="1" x14ac:dyDescent="0.2">
      <c r="A1342" s="114"/>
      <c r="D1342" s="94"/>
      <c r="E1342" s="115"/>
      <c r="F1342" s="115"/>
      <c r="G1342" s="115"/>
      <c r="H1342" s="116"/>
      <c r="I1342" s="116"/>
      <c r="J1342" s="116"/>
    </row>
    <row r="1343" spans="1:10" s="88" customFormat="1" x14ac:dyDescent="0.2">
      <c r="A1343" s="114"/>
      <c r="D1343" s="94"/>
      <c r="E1343" s="115"/>
      <c r="F1343" s="115"/>
      <c r="G1343" s="115"/>
      <c r="H1343" s="116"/>
      <c r="I1343" s="116"/>
      <c r="J1343" s="116"/>
    </row>
    <row r="1344" spans="1:10" s="88" customFormat="1" x14ac:dyDescent="0.2">
      <c r="A1344" s="114"/>
      <c r="D1344" s="94"/>
      <c r="E1344" s="115"/>
      <c r="F1344" s="115"/>
      <c r="G1344" s="115"/>
      <c r="H1344" s="116"/>
      <c r="I1344" s="116"/>
      <c r="J1344" s="116"/>
    </row>
    <row r="1345" spans="1:10" s="88" customFormat="1" x14ac:dyDescent="0.2">
      <c r="A1345" s="114"/>
      <c r="D1345" s="94"/>
      <c r="E1345" s="115"/>
      <c r="F1345" s="115"/>
      <c r="G1345" s="115"/>
      <c r="H1345" s="116"/>
      <c r="I1345" s="116"/>
      <c r="J1345" s="116"/>
    </row>
    <row r="1346" spans="1:10" s="88" customFormat="1" x14ac:dyDescent="0.2">
      <c r="A1346" s="114"/>
      <c r="D1346" s="94"/>
      <c r="E1346" s="115"/>
      <c r="F1346" s="115"/>
      <c r="G1346" s="115"/>
      <c r="H1346" s="116"/>
      <c r="I1346" s="116"/>
      <c r="J1346" s="116"/>
    </row>
    <row r="1347" spans="1:10" s="88" customFormat="1" x14ac:dyDescent="0.2">
      <c r="A1347" s="114"/>
      <c r="D1347" s="94"/>
      <c r="E1347" s="115"/>
      <c r="F1347" s="115"/>
      <c r="G1347" s="115"/>
      <c r="H1347" s="116"/>
      <c r="I1347" s="116"/>
      <c r="J1347" s="116"/>
    </row>
    <row r="1348" spans="1:10" s="88" customFormat="1" x14ac:dyDescent="0.2">
      <c r="A1348" s="114"/>
      <c r="D1348" s="94"/>
      <c r="E1348" s="115"/>
      <c r="F1348" s="115"/>
      <c r="G1348" s="115"/>
      <c r="H1348" s="116"/>
      <c r="I1348" s="116"/>
      <c r="J1348" s="116"/>
    </row>
    <row r="1349" spans="1:10" s="88" customFormat="1" x14ac:dyDescent="0.2">
      <c r="A1349" s="114"/>
      <c r="D1349" s="94"/>
      <c r="E1349" s="115"/>
      <c r="F1349" s="115"/>
      <c r="G1349" s="115"/>
      <c r="H1349" s="116"/>
      <c r="I1349" s="116"/>
      <c r="J1349" s="116"/>
    </row>
    <row r="1350" spans="1:10" s="88" customFormat="1" x14ac:dyDescent="0.2">
      <c r="A1350" s="114"/>
      <c r="D1350" s="94"/>
      <c r="E1350" s="115"/>
      <c r="F1350" s="115"/>
      <c r="G1350" s="115"/>
      <c r="H1350" s="116"/>
      <c r="I1350" s="116"/>
      <c r="J1350" s="116"/>
    </row>
    <row r="1351" spans="1:10" s="88" customFormat="1" x14ac:dyDescent="0.2">
      <c r="A1351" s="114"/>
      <c r="D1351" s="94"/>
      <c r="E1351" s="115"/>
      <c r="F1351" s="115"/>
      <c r="G1351" s="115"/>
      <c r="H1351" s="116"/>
      <c r="I1351" s="116"/>
      <c r="J1351" s="116"/>
    </row>
    <row r="1352" spans="1:10" s="88" customFormat="1" x14ac:dyDescent="0.2">
      <c r="A1352" s="114"/>
      <c r="D1352" s="94"/>
      <c r="E1352" s="115"/>
      <c r="F1352" s="115"/>
      <c r="G1352" s="115"/>
      <c r="H1352" s="116"/>
      <c r="I1352" s="116"/>
      <c r="J1352" s="116"/>
    </row>
    <row r="1353" spans="1:10" s="88" customFormat="1" x14ac:dyDescent="0.2">
      <c r="A1353" s="114"/>
      <c r="D1353" s="94"/>
      <c r="E1353" s="115"/>
      <c r="F1353" s="115"/>
      <c r="G1353" s="115"/>
      <c r="H1353" s="116"/>
      <c r="I1353" s="116"/>
      <c r="J1353" s="116"/>
    </row>
    <row r="1354" spans="1:10" s="88" customFormat="1" x14ac:dyDescent="0.2">
      <c r="A1354" s="114"/>
      <c r="D1354" s="94"/>
      <c r="E1354" s="115"/>
      <c r="F1354" s="115"/>
      <c r="G1354" s="115"/>
      <c r="H1354" s="116"/>
      <c r="I1354" s="116"/>
      <c r="J1354" s="116"/>
    </row>
    <row r="1355" spans="1:10" s="88" customFormat="1" x14ac:dyDescent="0.2">
      <c r="A1355" s="114"/>
      <c r="D1355" s="94"/>
      <c r="E1355" s="115"/>
      <c r="F1355" s="115"/>
      <c r="G1355" s="115"/>
      <c r="H1355" s="116"/>
      <c r="I1355" s="116"/>
      <c r="J1355" s="116"/>
    </row>
    <row r="1356" spans="1:10" s="88" customFormat="1" x14ac:dyDescent="0.2">
      <c r="A1356" s="114"/>
      <c r="D1356" s="94"/>
      <c r="E1356" s="115"/>
      <c r="F1356" s="115"/>
      <c r="G1356" s="115"/>
      <c r="H1356" s="116"/>
      <c r="I1356" s="116"/>
      <c r="J1356" s="116"/>
    </row>
    <row r="1357" spans="1:10" s="88" customFormat="1" x14ac:dyDescent="0.2">
      <c r="A1357" s="114"/>
      <c r="D1357" s="94"/>
      <c r="E1357" s="115"/>
      <c r="F1357" s="115"/>
      <c r="G1357" s="115"/>
      <c r="H1357" s="116"/>
      <c r="I1357" s="116"/>
      <c r="J1357" s="116"/>
    </row>
    <row r="1358" spans="1:10" s="88" customFormat="1" x14ac:dyDescent="0.2">
      <c r="A1358" s="114"/>
      <c r="D1358" s="94"/>
      <c r="E1358" s="115"/>
      <c r="F1358" s="115"/>
      <c r="G1358" s="115"/>
      <c r="H1358" s="116"/>
      <c r="I1358" s="116"/>
      <c r="J1358" s="116"/>
    </row>
    <row r="1359" spans="1:10" s="88" customFormat="1" x14ac:dyDescent="0.2">
      <c r="A1359" s="114"/>
      <c r="D1359" s="94"/>
      <c r="E1359" s="115"/>
      <c r="F1359" s="115"/>
      <c r="G1359" s="115"/>
      <c r="H1359" s="116"/>
      <c r="I1359" s="116"/>
      <c r="J1359" s="116"/>
    </row>
    <row r="1360" spans="1:10" s="88" customFormat="1" x14ac:dyDescent="0.2">
      <c r="A1360" s="114"/>
      <c r="D1360" s="94"/>
      <c r="E1360" s="115"/>
      <c r="F1360" s="115"/>
      <c r="G1360" s="115"/>
      <c r="H1360" s="116"/>
      <c r="I1360" s="116"/>
      <c r="J1360" s="116"/>
    </row>
    <row r="1361" spans="1:10" s="88" customFormat="1" x14ac:dyDescent="0.2">
      <c r="A1361" s="114"/>
      <c r="D1361" s="94"/>
      <c r="E1361" s="115"/>
      <c r="F1361" s="115"/>
      <c r="G1361" s="115"/>
      <c r="H1361" s="116"/>
      <c r="I1361" s="116"/>
      <c r="J1361" s="116"/>
    </row>
    <row r="1362" spans="1:10" s="88" customFormat="1" x14ac:dyDescent="0.2">
      <c r="A1362" s="114"/>
      <c r="D1362" s="94"/>
      <c r="E1362" s="115"/>
      <c r="F1362" s="115"/>
      <c r="G1362" s="115"/>
      <c r="H1362" s="116"/>
      <c r="I1362" s="116"/>
      <c r="J1362" s="116"/>
    </row>
    <row r="1363" spans="1:10" s="88" customFormat="1" x14ac:dyDescent="0.2">
      <c r="A1363" s="114"/>
      <c r="D1363" s="94"/>
      <c r="E1363" s="115"/>
      <c r="F1363" s="115"/>
      <c r="G1363" s="115"/>
      <c r="H1363" s="116"/>
      <c r="I1363" s="116"/>
      <c r="J1363" s="116"/>
    </row>
    <row r="1364" spans="1:10" s="88" customFormat="1" x14ac:dyDescent="0.2">
      <c r="A1364" s="114"/>
      <c r="D1364" s="94"/>
      <c r="E1364" s="115"/>
      <c r="F1364" s="115"/>
      <c r="G1364" s="115"/>
      <c r="H1364" s="116"/>
      <c r="I1364" s="116"/>
      <c r="J1364" s="116"/>
    </row>
    <row r="1365" spans="1:10" s="88" customFormat="1" x14ac:dyDescent="0.2">
      <c r="A1365" s="114"/>
      <c r="D1365" s="94"/>
      <c r="E1365" s="115"/>
      <c r="F1365" s="115"/>
      <c r="G1365" s="115"/>
      <c r="H1365" s="116"/>
      <c r="I1365" s="116"/>
      <c r="J1365" s="116"/>
    </row>
    <row r="1366" spans="1:10" s="88" customFormat="1" x14ac:dyDescent="0.2">
      <c r="A1366" s="114"/>
      <c r="D1366" s="94"/>
      <c r="E1366" s="115"/>
      <c r="F1366" s="115"/>
      <c r="G1366" s="115"/>
      <c r="H1366" s="116"/>
      <c r="I1366" s="116"/>
      <c r="J1366" s="116"/>
    </row>
    <row r="1367" spans="1:10" s="88" customFormat="1" x14ac:dyDescent="0.2">
      <c r="A1367" s="114"/>
      <c r="D1367" s="94"/>
      <c r="E1367" s="115"/>
      <c r="F1367" s="115"/>
      <c r="G1367" s="115"/>
      <c r="H1367" s="116"/>
      <c r="I1367" s="116"/>
      <c r="J1367" s="116"/>
    </row>
    <row r="1368" spans="1:10" s="88" customFormat="1" x14ac:dyDescent="0.2">
      <c r="A1368" s="114"/>
      <c r="D1368" s="94"/>
      <c r="E1368" s="115"/>
      <c r="F1368" s="115"/>
      <c r="G1368" s="115"/>
      <c r="H1368" s="116"/>
      <c r="I1368" s="116"/>
      <c r="J1368" s="116"/>
    </row>
    <row r="1369" spans="1:10" s="88" customFormat="1" x14ac:dyDescent="0.2">
      <c r="A1369" s="114"/>
      <c r="D1369" s="94"/>
      <c r="E1369" s="115"/>
      <c r="F1369" s="115"/>
      <c r="G1369" s="115"/>
      <c r="H1369" s="116"/>
      <c r="I1369" s="116"/>
      <c r="J1369" s="116"/>
    </row>
    <row r="1370" spans="1:10" s="88" customFormat="1" x14ac:dyDescent="0.2">
      <c r="A1370" s="114"/>
      <c r="D1370" s="94"/>
      <c r="E1370" s="115"/>
      <c r="F1370" s="115"/>
      <c r="G1370" s="115"/>
      <c r="H1370" s="116"/>
      <c r="I1370" s="116"/>
      <c r="J1370" s="116"/>
    </row>
    <row r="1371" spans="1:10" s="88" customFormat="1" x14ac:dyDescent="0.2">
      <c r="A1371" s="114"/>
      <c r="D1371" s="94"/>
      <c r="E1371" s="115"/>
      <c r="F1371" s="115"/>
      <c r="G1371" s="115"/>
      <c r="H1371" s="116"/>
      <c r="I1371" s="116"/>
      <c r="J1371" s="116"/>
    </row>
    <row r="1372" spans="1:10" s="88" customFormat="1" x14ac:dyDescent="0.2">
      <c r="A1372" s="114"/>
      <c r="D1372" s="94"/>
      <c r="E1372" s="115"/>
      <c r="F1372" s="115"/>
      <c r="G1372" s="115"/>
      <c r="H1372" s="116"/>
      <c r="I1372" s="116"/>
      <c r="J1372" s="116"/>
    </row>
    <row r="1373" spans="1:10" s="88" customFormat="1" x14ac:dyDescent="0.2">
      <c r="A1373" s="114"/>
      <c r="D1373" s="94"/>
      <c r="E1373" s="115"/>
      <c r="F1373" s="115"/>
      <c r="G1373" s="115"/>
      <c r="H1373" s="116"/>
      <c r="I1373" s="116"/>
      <c r="J1373" s="116"/>
    </row>
    <row r="1374" spans="1:10" s="88" customFormat="1" x14ac:dyDescent="0.2">
      <c r="A1374" s="114"/>
      <c r="D1374" s="94"/>
      <c r="E1374" s="115"/>
      <c r="F1374" s="115"/>
      <c r="G1374" s="115"/>
      <c r="H1374" s="116"/>
      <c r="I1374" s="116"/>
      <c r="J1374" s="116"/>
    </row>
    <row r="1375" spans="1:10" s="88" customFormat="1" x14ac:dyDescent="0.2">
      <c r="A1375" s="114"/>
      <c r="D1375" s="94"/>
      <c r="E1375" s="115"/>
      <c r="F1375" s="115"/>
      <c r="G1375" s="115"/>
      <c r="H1375" s="116"/>
      <c r="I1375" s="116"/>
      <c r="J1375" s="116"/>
    </row>
    <row r="1376" spans="1:10" s="88" customFormat="1" x14ac:dyDescent="0.2">
      <c r="A1376" s="114"/>
      <c r="D1376" s="94"/>
      <c r="E1376" s="115"/>
      <c r="F1376" s="115"/>
      <c r="G1376" s="115"/>
      <c r="H1376" s="116"/>
      <c r="I1376" s="116"/>
      <c r="J1376" s="116"/>
    </row>
    <row r="1377" spans="1:10" s="88" customFormat="1" x14ac:dyDescent="0.2">
      <c r="A1377" s="114"/>
      <c r="D1377" s="94"/>
      <c r="E1377" s="115"/>
      <c r="F1377" s="115"/>
      <c r="G1377" s="115"/>
      <c r="H1377" s="116"/>
      <c r="I1377" s="116"/>
      <c r="J1377" s="116"/>
    </row>
    <row r="1378" spans="1:10" s="88" customFormat="1" x14ac:dyDescent="0.2">
      <c r="A1378" s="114"/>
      <c r="D1378" s="94"/>
      <c r="E1378" s="115"/>
      <c r="F1378" s="115"/>
      <c r="G1378" s="115"/>
      <c r="H1378" s="116"/>
      <c r="I1378" s="116"/>
      <c r="J1378" s="116"/>
    </row>
    <row r="1379" spans="1:10" s="88" customFormat="1" x14ac:dyDescent="0.2">
      <c r="A1379" s="114"/>
      <c r="D1379" s="94"/>
      <c r="E1379" s="115"/>
      <c r="F1379" s="115"/>
      <c r="G1379" s="115"/>
      <c r="H1379" s="116"/>
      <c r="I1379" s="116"/>
      <c r="J1379" s="116"/>
    </row>
    <row r="1380" spans="1:10" s="88" customFormat="1" x14ac:dyDescent="0.2">
      <c r="A1380" s="114"/>
      <c r="D1380" s="94"/>
      <c r="E1380" s="115"/>
      <c r="F1380" s="115"/>
      <c r="G1380" s="115"/>
      <c r="H1380" s="116"/>
      <c r="I1380" s="116"/>
      <c r="J1380" s="116"/>
    </row>
    <row r="1381" spans="1:10" s="88" customFormat="1" x14ac:dyDescent="0.2">
      <c r="A1381" s="114"/>
      <c r="D1381" s="94"/>
      <c r="E1381" s="115"/>
      <c r="F1381" s="115"/>
      <c r="G1381" s="115"/>
      <c r="H1381" s="116"/>
      <c r="I1381" s="116"/>
      <c r="J1381" s="116"/>
    </row>
    <row r="1382" spans="1:10" s="88" customFormat="1" x14ac:dyDescent="0.2">
      <c r="A1382" s="114"/>
      <c r="D1382" s="94"/>
      <c r="E1382" s="115"/>
      <c r="F1382" s="115"/>
      <c r="G1382" s="115"/>
      <c r="H1382" s="116"/>
      <c r="I1382" s="116"/>
      <c r="J1382" s="116"/>
    </row>
    <row r="1383" spans="1:10" s="88" customFormat="1" x14ac:dyDescent="0.2">
      <c r="A1383" s="114"/>
      <c r="D1383" s="94"/>
      <c r="E1383" s="115"/>
      <c r="F1383" s="115"/>
      <c r="G1383" s="115"/>
      <c r="H1383" s="116"/>
      <c r="I1383" s="116"/>
      <c r="J1383" s="116"/>
    </row>
    <row r="1384" spans="1:10" s="88" customFormat="1" x14ac:dyDescent="0.2">
      <c r="A1384" s="114"/>
      <c r="D1384" s="94"/>
      <c r="E1384" s="115"/>
      <c r="F1384" s="115"/>
      <c r="G1384" s="115"/>
      <c r="H1384" s="116"/>
      <c r="I1384" s="116"/>
      <c r="J1384" s="116"/>
    </row>
    <row r="1385" spans="1:10" s="88" customFormat="1" x14ac:dyDescent="0.2">
      <c r="A1385" s="114"/>
      <c r="D1385" s="94"/>
      <c r="E1385" s="115"/>
      <c r="F1385" s="115"/>
      <c r="G1385" s="115"/>
      <c r="H1385" s="116"/>
      <c r="I1385" s="116"/>
      <c r="J1385" s="116"/>
    </row>
    <row r="1386" spans="1:10" s="88" customFormat="1" x14ac:dyDescent="0.2">
      <c r="A1386" s="114"/>
      <c r="D1386" s="94"/>
      <c r="E1386" s="115"/>
      <c r="F1386" s="115"/>
      <c r="G1386" s="115"/>
      <c r="H1386" s="116"/>
      <c r="I1386" s="116"/>
      <c r="J1386" s="116"/>
    </row>
    <row r="1387" spans="1:10" s="88" customFormat="1" x14ac:dyDescent="0.2">
      <c r="A1387" s="114"/>
      <c r="D1387" s="94"/>
      <c r="E1387" s="115"/>
      <c r="F1387" s="115"/>
      <c r="G1387" s="115"/>
      <c r="H1387" s="116"/>
      <c r="I1387" s="116"/>
      <c r="J1387" s="116"/>
    </row>
    <row r="1388" spans="1:10" s="88" customFormat="1" x14ac:dyDescent="0.2">
      <c r="A1388" s="114"/>
      <c r="D1388" s="94"/>
      <c r="E1388" s="115"/>
      <c r="F1388" s="115"/>
      <c r="G1388" s="115"/>
      <c r="H1388" s="116"/>
      <c r="I1388" s="116"/>
      <c r="J1388" s="116"/>
    </row>
    <row r="1389" spans="1:10" s="88" customFormat="1" x14ac:dyDescent="0.2">
      <c r="A1389" s="114"/>
      <c r="D1389" s="94"/>
      <c r="E1389" s="115"/>
      <c r="F1389" s="115"/>
      <c r="G1389" s="115"/>
      <c r="H1389" s="116"/>
      <c r="I1389" s="116"/>
      <c r="J1389" s="116"/>
    </row>
    <row r="1390" spans="1:10" s="88" customFormat="1" x14ac:dyDescent="0.2">
      <c r="A1390" s="114"/>
      <c r="D1390" s="94"/>
      <c r="E1390" s="115"/>
      <c r="F1390" s="115"/>
      <c r="G1390" s="115"/>
      <c r="H1390" s="116"/>
      <c r="I1390" s="116"/>
      <c r="J1390" s="116"/>
    </row>
    <row r="1391" spans="1:10" s="88" customFormat="1" x14ac:dyDescent="0.2">
      <c r="A1391" s="114"/>
      <c r="D1391" s="94"/>
      <c r="E1391" s="115"/>
      <c r="F1391" s="115"/>
      <c r="G1391" s="115"/>
      <c r="H1391" s="116"/>
      <c r="I1391" s="116"/>
      <c r="J1391" s="116"/>
    </row>
    <row r="1392" spans="1:10" s="88" customFormat="1" x14ac:dyDescent="0.2">
      <c r="A1392" s="114"/>
      <c r="D1392" s="94"/>
      <c r="E1392" s="115"/>
      <c r="F1392" s="115"/>
      <c r="G1392" s="115"/>
      <c r="H1392" s="116"/>
      <c r="I1392" s="116"/>
      <c r="J1392" s="116"/>
    </row>
    <row r="1393" spans="1:10" s="88" customFormat="1" x14ac:dyDescent="0.2">
      <c r="A1393" s="114"/>
      <c r="D1393" s="94"/>
      <c r="E1393" s="115"/>
      <c r="F1393" s="115"/>
      <c r="G1393" s="115"/>
      <c r="H1393" s="116"/>
      <c r="I1393" s="116"/>
      <c r="J1393" s="116"/>
    </row>
    <row r="1394" spans="1:10" s="88" customFormat="1" x14ac:dyDescent="0.2">
      <c r="A1394" s="114"/>
      <c r="D1394" s="94"/>
      <c r="E1394" s="115"/>
      <c r="F1394" s="115"/>
      <c r="G1394" s="115"/>
      <c r="H1394" s="116"/>
      <c r="I1394" s="116"/>
      <c r="J1394" s="116"/>
    </row>
    <row r="1395" spans="1:10" s="88" customFormat="1" x14ac:dyDescent="0.2">
      <c r="A1395" s="114"/>
      <c r="D1395" s="94"/>
      <c r="E1395" s="115"/>
      <c r="F1395" s="115"/>
      <c r="G1395" s="115"/>
      <c r="H1395" s="116"/>
      <c r="I1395" s="116"/>
      <c r="J1395" s="116"/>
    </row>
    <row r="1396" spans="1:10" s="88" customFormat="1" x14ac:dyDescent="0.2">
      <c r="A1396" s="114"/>
      <c r="D1396" s="94"/>
      <c r="E1396" s="115"/>
      <c r="F1396" s="115"/>
      <c r="G1396" s="115"/>
      <c r="H1396" s="116"/>
      <c r="I1396" s="116"/>
      <c r="J1396" s="116"/>
    </row>
    <row r="1397" spans="1:10" s="88" customFormat="1" x14ac:dyDescent="0.2">
      <c r="A1397" s="114"/>
      <c r="D1397" s="94"/>
      <c r="E1397" s="115"/>
      <c r="F1397" s="115"/>
      <c r="G1397" s="115"/>
      <c r="H1397" s="116"/>
      <c r="I1397" s="116"/>
      <c r="J1397" s="116"/>
    </row>
    <row r="1398" spans="1:10" s="88" customFormat="1" x14ac:dyDescent="0.2">
      <c r="A1398" s="114"/>
      <c r="D1398" s="94"/>
      <c r="E1398" s="115"/>
      <c r="F1398" s="115"/>
      <c r="G1398" s="115"/>
      <c r="H1398" s="116"/>
      <c r="I1398" s="116"/>
      <c r="J1398" s="116"/>
    </row>
    <row r="1399" spans="1:10" s="88" customFormat="1" x14ac:dyDescent="0.2">
      <c r="A1399" s="114"/>
      <c r="D1399" s="94"/>
      <c r="E1399" s="115"/>
      <c r="F1399" s="115"/>
      <c r="G1399" s="115"/>
      <c r="H1399" s="116"/>
      <c r="I1399" s="116"/>
      <c r="J1399" s="116"/>
    </row>
    <row r="1400" spans="1:10" s="88" customFormat="1" x14ac:dyDescent="0.2">
      <c r="A1400" s="114"/>
      <c r="D1400" s="94"/>
      <c r="E1400" s="115"/>
      <c r="F1400" s="115"/>
      <c r="G1400" s="115"/>
      <c r="H1400" s="116"/>
      <c r="I1400" s="116"/>
      <c r="J1400" s="116"/>
    </row>
    <row r="1401" spans="1:10" s="88" customFormat="1" x14ac:dyDescent="0.2">
      <c r="A1401" s="114"/>
      <c r="D1401" s="94"/>
      <c r="E1401" s="115"/>
      <c r="F1401" s="115"/>
      <c r="G1401" s="115"/>
      <c r="H1401" s="116"/>
      <c r="I1401" s="116"/>
      <c r="J1401" s="116"/>
    </row>
    <row r="1402" spans="1:10" s="88" customFormat="1" x14ac:dyDescent="0.2">
      <c r="A1402" s="114"/>
      <c r="D1402" s="94"/>
      <c r="E1402" s="115"/>
      <c r="F1402" s="115"/>
      <c r="G1402" s="115"/>
      <c r="H1402" s="116"/>
      <c r="I1402" s="116"/>
      <c r="J1402" s="116"/>
    </row>
    <row r="1403" spans="1:10" s="88" customFormat="1" x14ac:dyDescent="0.2">
      <c r="A1403" s="114"/>
      <c r="D1403" s="94"/>
      <c r="E1403" s="115"/>
      <c r="F1403" s="115"/>
      <c r="G1403" s="115"/>
      <c r="H1403" s="116"/>
      <c r="I1403" s="116"/>
      <c r="J1403" s="116"/>
    </row>
    <row r="1404" spans="1:10" s="88" customFormat="1" x14ac:dyDescent="0.2">
      <c r="A1404" s="114"/>
      <c r="D1404" s="94"/>
      <c r="E1404" s="115"/>
      <c r="F1404" s="115"/>
      <c r="G1404" s="115"/>
      <c r="H1404" s="116"/>
      <c r="I1404" s="116"/>
      <c r="J1404" s="116"/>
    </row>
    <row r="1405" spans="1:10" s="88" customFormat="1" x14ac:dyDescent="0.2">
      <c r="A1405" s="114"/>
      <c r="D1405" s="94"/>
      <c r="E1405" s="115"/>
      <c r="F1405" s="115"/>
      <c r="G1405" s="115"/>
      <c r="H1405" s="116"/>
      <c r="I1405" s="116"/>
      <c r="J1405" s="116"/>
    </row>
    <row r="1406" spans="1:10" s="88" customFormat="1" x14ac:dyDescent="0.2">
      <c r="A1406" s="114"/>
      <c r="D1406" s="94"/>
      <c r="E1406" s="115"/>
      <c r="F1406" s="115"/>
      <c r="G1406" s="115"/>
      <c r="H1406" s="116"/>
      <c r="I1406" s="116"/>
      <c r="J1406" s="116"/>
    </row>
    <row r="1407" spans="1:10" s="88" customFormat="1" x14ac:dyDescent="0.2">
      <c r="A1407" s="114"/>
      <c r="D1407" s="94"/>
      <c r="E1407" s="115"/>
      <c r="F1407" s="115"/>
      <c r="G1407" s="115"/>
      <c r="H1407" s="116"/>
      <c r="I1407" s="116"/>
      <c r="J1407" s="116"/>
    </row>
    <row r="1408" spans="1:10" s="88" customFormat="1" x14ac:dyDescent="0.2">
      <c r="A1408" s="114"/>
      <c r="D1408" s="94"/>
      <c r="E1408" s="115"/>
      <c r="F1408" s="115"/>
      <c r="G1408" s="115"/>
      <c r="H1408" s="116"/>
      <c r="I1408" s="116"/>
      <c r="J1408" s="116"/>
    </row>
    <row r="1409" spans="1:10" s="88" customFormat="1" x14ac:dyDescent="0.2">
      <c r="A1409" s="114"/>
      <c r="D1409" s="94"/>
      <c r="E1409" s="115"/>
      <c r="F1409" s="115"/>
      <c r="G1409" s="115"/>
      <c r="H1409" s="116"/>
      <c r="I1409" s="116"/>
      <c r="J1409" s="116"/>
    </row>
    <row r="1410" spans="1:10" s="88" customFormat="1" x14ac:dyDescent="0.2">
      <c r="A1410" s="114"/>
      <c r="D1410" s="94"/>
      <c r="E1410" s="115"/>
      <c r="F1410" s="115"/>
      <c r="G1410" s="115"/>
      <c r="H1410" s="116"/>
      <c r="I1410" s="116"/>
      <c r="J1410" s="116"/>
    </row>
    <row r="1411" spans="1:10" s="88" customFormat="1" x14ac:dyDescent="0.2">
      <c r="A1411" s="114"/>
      <c r="D1411" s="94"/>
      <c r="E1411" s="115"/>
      <c r="F1411" s="115"/>
      <c r="G1411" s="115"/>
      <c r="H1411" s="116"/>
      <c r="I1411" s="116"/>
      <c r="J1411" s="116"/>
    </row>
    <row r="1412" spans="1:10" s="88" customFormat="1" x14ac:dyDescent="0.2">
      <c r="A1412" s="114"/>
      <c r="D1412" s="94"/>
      <c r="E1412" s="115"/>
      <c r="F1412" s="115"/>
      <c r="G1412" s="115"/>
      <c r="H1412" s="116"/>
      <c r="I1412" s="116"/>
      <c r="J1412" s="116"/>
    </row>
    <row r="1413" spans="1:10" s="88" customFormat="1" x14ac:dyDescent="0.2">
      <c r="A1413" s="114"/>
      <c r="D1413" s="94"/>
      <c r="E1413" s="115"/>
      <c r="F1413" s="115"/>
      <c r="G1413" s="115"/>
      <c r="H1413" s="116"/>
      <c r="I1413" s="116"/>
      <c r="J1413" s="116"/>
    </row>
    <row r="1414" spans="1:10" s="88" customFormat="1" x14ac:dyDescent="0.2">
      <c r="A1414" s="114"/>
      <c r="D1414" s="94"/>
      <c r="E1414" s="115"/>
      <c r="F1414" s="115"/>
      <c r="G1414" s="115"/>
      <c r="H1414" s="116"/>
      <c r="I1414" s="116"/>
      <c r="J1414" s="116"/>
    </row>
    <row r="1415" spans="1:10" s="88" customFormat="1" x14ac:dyDescent="0.2">
      <c r="A1415" s="114"/>
      <c r="D1415" s="94"/>
      <c r="E1415" s="115"/>
      <c r="F1415" s="115"/>
      <c r="G1415" s="115"/>
      <c r="H1415" s="116"/>
      <c r="I1415" s="116"/>
      <c r="J1415" s="116"/>
    </row>
    <row r="1416" spans="1:10" s="88" customFormat="1" x14ac:dyDescent="0.2">
      <c r="A1416" s="114"/>
      <c r="D1416" s="94"/>
      <c r="E1416" s="115"/>
      <c r="F1416" s="115"/>
      <c r="G1416" s="115"/>
      <c r="H1416" s="116"/>
      <c r="I1416" s="116"/>
      <c r="J1416" s="116"/>
    </row>
    <row r="1417" spans="1:10" s="88" customFormat="1" x14ac:dyDescent="0.2">
      <c r="A1417" s="114"/>
      <c r="D1417" s="94"/>
      <c r="E1417" s="115"/>
      <c r="F1417" s="115"/>
      <c r="G1417" s="115"/>
      <c r="H1417" s="116"/>
      <c r="I1417" s="116"/>
      <c r="J1417" s="116"/>
    </row>
    <row r="1418" spans="1:10" s="88" customFormat="1" x14ac:dyDescent="0.2">
      <c r="A1418" s="114"/>
      <c r="D1418" s="94"/>
      <c r="E1418" s="115"/>
      <c r="F1418" s="115"/>
      <c r="G1418" s="115"/>
      <c r="H1418" s="116"/>
      <c r="I1418" s="116"/>
      <c r="J1418" s="116"/>
    </row>
    <row r="1419" spans="1:10" s="88" customFormat="1" x14ac:dyDescent="0.2">
      <c r="A1419" s="114"/>
      <c r="D1419" s="94"/>
      <c r="E1419" s="115"/>
      <c r="F1419" s="115"/>
      <c r="G1419" s="115"/>
      <c r="H1419" s="116"/>
      <c r="I1419" s="116"/>
      <c r="J1419" s="116"/>
    </row>
    <row r="1420" spans="1:10" s="88" customFormat="1" x14ac:dyDescent="0.2">
      <c r="A1420" s="114"/>
      <c r="D1420" s="94"/>
      <c r="E1420" s="115"/>
      <c r="F1420" s="115"/>
      <c r="G1420" s="115"/>
      <c r="H1420" s="116"/>
      <c r="I1420" s="116"/>
      <c r="J1420" s="116"/>
    </row>
    <row r="1421" spans="1:10" s="88" customFormat="1" x14ac:dyDescent="0.2">
      <c r="A1421" s="114"/>
      <c r="D1421" s="94"/>
      <c r="E1421" s="115"/>
      <c r="F1421" s="115"/>
      <c r="G1421" s="115"/>
      <c r="H1421" s="116"/>
      <c r="I1421" s="116"/>
      <c r="J1421" s="116"/>
    </row>
    <row r="1422" spans="1:10" s="88" customFormat="1" x14ac:dyDescent="0.2">
      <c r="A1422" s="114"/>
      <c r="D1422" s="94"/>
      <c r="E1422" s="115"/>
      <c r="F1422" s="115"/>
      <c r="G1422" s="115"/>
      <c r="H1422" s="116"/>
      <c r="I1422" s="116"/>
      <c r="J1422" s="116"/>
    </row>
    <row r="1423" spans="1:10" s="88" customFormat="1" x14ac:dyDescent="0.2">
      <c r="A1423" s="114"/>
      <c r="D1423" s="94"/>
      <c r="E1423" s="115"/>
      <c r="F1423" s="115"/>
      <c r="G1423" s="115"/>
      <c r="H1423" s="116"/>
      <c r="I1423" s="116"/>
      <c r="J1423" s="116"/>
    </row>
    <row r="1424" spans="1:10" s="88" customFormat="1" x14ac:dyDescent="0.2">
      <c r="A1424" s="114"/>
      <c r="D1424" s="94"/>
      <c r="E1424" s="115"/>
      <c r="F1424" s="115"/>
      <c r="G1424" s="115"/>
      <c r="H1424" s="116"/>
      <c r="I1424" s="116"/>
      <c r="J1424" s="116"/>
    </row>
    <row r="1425" spans="1:10" s="88" customFormat="1" x14ac:dyDescent="0.2">
      <c r="A1425" s="114"/>
      <c r="D1425" s="94"/>
      <c r="E1425" s="115"/>
      <c r="F1425" s="115"/>
      <c r="G1425" s="115"/>
      <c r="H1425" s="116"/>
      <c r="I1425" s="116"/>
      <c r="J1425" s="116"/>
    </row>
    <row r="1426" spans="1:10" s="88" customFormat="1" x14ac:dyDescent="0.2">
      <c r="A1426" s="114"/>
      <c r="D1426" s="94"/>
      <c r="E1426" s="115"/>
      <c r="F1426" s="115"/>
      <c r="G1426" s="115"/>
      <c r="H1426" s="116"/>
      <c r="I1426" s="116"/>
      <c r="J1426" s="116"/>
    </row>
    <row r="1427" spans="1:10" s="88" customFormat="1" x14ac:dyDescent="0.2">
      <c r="A1427" s="114"/>
      <c r="D1427" s="94"/>
      <c r="E1427" s="115"/>
      <c r="F1427" s="115"/>
      <c r="G1427" s="115"/>
      <c r="H1427" s="116"/>
      <c r="I1427" s="116"/>
      <c r="J1427" s="116"/>
    </row>
    <row r="1428" spans="1:10" s="88" customFormat="1" x14ac:dyDescent="0.2">
      <c r="A1428" s="114"/>
      <c r="D1428" s="94"/>
      <c r="E1428" s="115"/>
      <c r="F1428" s="115"/>
      <c r="G1428" s="115"/>
      <c r="H1428" s="116"/>
      <c r="I1428" s="116"/>
      <c r="J1428" s="116"/>
    </row>
    <row r="1429" spans="1:10" s="88" customFormat="1" x14ac:dyDescent="0.2">
      <c r="A1429" s="114"/>
      <c r="D1429" s="94"/>
      <c r="E1429" s="115"/>
      <c r="F1429" s="115"/>
      <c r="G1429" s="115"/>
      <c r="H1429" s="116"/>
      <c r="I1429" s="116"/>
      <c r="J1429" s="116"/>
    </row>
    <row r="1430" spans="1:10" s="88" customFormat="1" x14ac:dyDescent="0.2">
      <c r="A1430" s="114"/>
      <c r="D1430" s="94"/>
      <c r="E1430" s="115"/>
      <c r="F1430" s="115"/>
      <c r="G1430" s="115"/>
      <c r="H1430" s="116"/>
      <c r="I1430" s="116"/>
      <c r="J1430" s="116"/>
    </row>
    <row r="1431" spans="1:10" s="88" customFormat="1" x14ac:dyDescent="0.2">
      <c r="A1431" s="114"/>
      <c r="D1431" s="94"/>
      <c r="E1431" s="115"/>
      <c r="F1431" s="115"/>
      <c r="G1431" s="115"/>
      <c r="H1431" s="116"/>
      <c r="I1431" s="116"/>
      <c r="J1431" s="116"/>
    </row>
    <row r="1432" spans="1:10" s="88" customFormat="1" x14ac:dyDescent="0.2">
      <c r="A1432" s="114"/>
      <c r="D1432" s="94"/>
      <c r="E1432" s="115"/>
      <c r="F1432" s="115"/>
      <c r="G1432" s="115"/>
      <c r="H1432" s="116"/>
      <c r="I1432" s="116"/>
      <c r="J1432" s="116"/>
    </row>
    <row r="1433" spans="1:10" s="88" customFormat="1" x14ac:dyDescent="0.2">
      <c r="A1433" s="114"/>
      <c r="D1433" s="94"/>
      <c r="E1433" s="115"/>
      <c r="F1433" s="115"/>
      <c r="G1433" s="115"/>
      <c r="H1433" s="116"/>
      <c r="I1433" s="116"/>
      <c r="J1433" s="116"/>
    </row>
    <row r="1434" spans="1:10" s="88" customFormat="1" x14ac:dyDescent="0.2">
      <c r="A1434" s="114"/>
      <c r="D1434" s="94"/>
      <c r="E1434" s="115"/>
      <c r="F1434" s="115"/>
      <c r="G1434" s="115"/>
      <c r="H1434" s="116"/>
      <c r="I1434" s="116"/>
      <c r="J1434" s="116"/>
    </row>
    <row r="1435" spans="1:10" s="88" customFormat="1" x14ac:dyDescent="0.2">
      <c r="A1435" s="114"/>
      <c r="D1435" s="94"/>
      <c r="E1435" s="115"/>
      <c r="F1435" s="115"/>
      <c r="G1435" s="115"/>
      <c r="H1435" s="116"/>
      <c r="I1435" s="116"/>
      <c r="J1435" s="116"/>
    </row>
    <row r="1436" spans="1:10" s="88" customFormat="1" x14ac:dyDescent="0.2">
      <c r="A1436" s="114"/>
      <c r="D1436" s="94"/>
      <c r="E1436" s="115"/>
      <c r="F1436" s="115"/>
      <c r="G1436" s="115"/>
      <c r="H1436" s="116"/>
      <c r="I1436" s="116"/>
      <c r="J1436" s="116"/>
    </row>
    <row r="1437" spans="1:10" s="88" customFormat="1" x14ac:dyDescent="0.2">
      <c r="A1437" s="114"/>
      <c r="D1437" s="94"/>
      <c r="E1437" s="115"/>
      <c r="F1437" s="115"/>
      <c r="G1437" s="115"/>
      <c r="H1437" s="116"/>
      <c r="I1437" s="116"/>
      <c r="J1437" s="116"/>
    </row>
    <row r="1438" spans="1:10" s="88" customFormat="1" x14ac:dyDescent="0.2">
      <c r="A1438" s="114"/>
      <c r="D1438" s="94"/>
      <c r="E1438" s="115"/>
      <c r="F1438" s="115"/>
      <c r="G1438" s="115"/>
      <c r="H1438" s="116"/>
      <c r="I1438" s="116"/>
      <c r="J1438" s="116"/>
    </row>
    <row r="1439" spans="1:10" s="88" customFormat="1" x14ac:dyDescent="0.2">
      <c r="A1439" s="114"/>
      <c r="D1439" s="94"/>
      <c r="E1439" s="115"/>
      <c r="F1439" s="115"/>
      <c r="G1439" s="115"/>
      <c r="H1439" s="116"/>
      <c r="I1439" s="116"/>
      <c r="J1439" s="116"/>
    </row>
    <row r="1440" spans="1:10" s="88" customFormat="1" x14ac:dyDescent="0.2">
      <c r="A1440" s="114"/>
      <c r="D1440" s="94"/>
      <c r="E1440" s="115"/>
      <c r="F1440" s="115"/>
      <c r="G1440" s="115"/>
      <c r="H1440" s="116"/>
      <c r="I1440" s="116"/>
      <c r="J1440" s="116"/>
    </row>
    <row r="1441" spans="1:10" s="88" customFormat="1" x14ac:dyDescent="0.2">
      <c r="A1441" s="114"/>
      <c r="D1441" s="94"/>
      <c r="E1441" s="115"/>
      <c r="F1441" s="115"/>
      <c r="G1441" s="115"/>
      <c r="H1441" s="116"/>
      <c r="I1441" s="116"/>
      <c r="J1441" s="116"/>
    </row>
    <row r="1442" spans="1:10" s="88" customFormat="1" x14ac:dyDescent="0.2">
      <c r="A1442" s="114"/>
      <c r="D1442" s="94"/>
      <c r="E1442" s="115"/>
      <c r="F1442" s="115"/>
      <c r="G1442" s="115"/>
      <c r="H1442" s="116"/>
      <c r="I1442" s="116"/>
      <c r="J1442" s="116"/>
    </row>
    <row r="1443" spans="1:10" s="88" customFormat="1" x14ac:dyDescent="0.2">
      <c r="A1443" s="114"/>
      <c r="D1443" s="94"/>
      <c r="E1443" s="115"/>
      <c r="F1443" s="115"/>
      <c r="G1443" s="115"/>
      <c r="H1443" s="116"/>
      <c r="I1443" s="116"/>
      <c r="J1443" s="116"/>
    </row>
    <row r="1444" spans="1:10" s="88" customFormat="1" x14ac:dyDescent="0.2">
      <c r="A1444" s="114"/>
      <c r="D1444" s="94"/>
      <c r="E1444" s="115"/>
      <c r="F1444" s="115"/>
      <c r="G1444" s="115"/>
      <c r="H1444" s="116"/>
      <c r="I1444" s="116"/>
      <c r="J1444" s="116"/>
    </row>
    <row r="1445" spans="1:10" s="88" customFormat="1" x14ac:dyDescent="0.2">
      <c r="A1445" s="114"/>
      <c r="D1445" s="94"/>
      <c r="E1445" s="115"/>
      <c r="F1445" s="115"/>
      <c r="G1445" s="115"/>
      <c r="H1445" s="116"/>
      <c r="I1445" s="116"/>
      <c r="J1445" s="116"/>
    </row>
    <row r="1446" spans="1:10" s="88" customFormat="1" x14ac:dyDescent="0.2">
      <c r="A1446" s="114"/>
      <c r="D1446" s="94"/>
      <c r="E1446" s="115"/>
      <c r="F1446" s="115"/>
      <c r="G1446" s="115"/>
      <c r="H1446" s="116"/>
      <c r="I1446" s="116"/>
      <c r="J1446" s="116"/>
    </row>
    <row r="1447" spans="1:10" s="88" customFormat="1" x14ac:dyDescent="0.2">
      <c r="A1447" s="114"/>
      <c r="D1447" s="94"/>
      <c r="E1447" s="115"/>
      <c r="F1447" s="115"/>
      <c r="G1447" s="115"/>
      <c r="H1447" s="116"/>
      <c r="I1447" s="116"/>
      <c r="J1447" s="116"/>
    </row>
    <row r="1448" spans="1:10" s="88" customFormat="1" x14ac:dyDescent="0.2">
      <c r="A1448" s="114"/>
      <c r="D1448" s="94"/>
      <c r="E1448" s="115"/>
      <c r="F1448" s="115"/>
      <c r="G1448" s="115"/>
      <c r="H1448" s="116"/>
      <c r="I1448" s="116"/>
      <c r="J1448" s="116"/>
    </row>
    <row r="1449" spans="1:10" s="88" customFormat="1" x14ac:dyDescent="0.2">
      <c r="A1449" s="114"/>
      <c r="D1449" s="94"/>
      <c r="E1449" s="115"/>
      <c r="F1449" s="115"/>
      <c r="G1449" s="115"/>
      <c r="H1449" s="116"/>
      <c r="I1449" s="116"/>
      <c r="J1449" s="116"/>
    </row>
    <row r="1450" spans="1:10" s="88" customFormat="1" x14ac:dyDescent="0.2">
      <c r="A1450" s="114"/>
      <c r="D1450" s="94"/>
      <c r="E1450" s="115"/>
      <c r="F1450" s="115"/>
      <c r="G1450" s="115"/>
      <c r="H1450" s="116"/>
      <c r="I1450" s="116"/>
      <c r="J1450" s="116"/>
    </row>
    <row r="1451" spans="1:10" s="88" customFormat="1" x14ac:dyDescent="0.2">
      <c r="A1451" s="114"/>
      <c r="D1451" s="94"/>
      <c r="E1451" s="115"/>
      <c r="F1451" s="115"/>
      <c r="G1451" s="115"/>
      <c r="H1451" s="116"/>
      <c r="I1451" s="116"/>
      <c r="J1451" s="116"/>
    </row>
    <row r="1452" spans="1:10" s="88" customFormat="1" x14ac:dyDescent="0.2">
      <c r="A1452" s="114"/>
      <c r="D1452" s="94"/>
      <c r="E1452" s="115"/>
      <c r="F1452" s="115"/>
      <c r="G1452" s="115"/>
      <c r="H1452" s="116"/>
      <c r="I1452" s="116"/>
      <c r="J1452" s="116"/>
    </row>
    <row r="1453" spans="1:10" s="88" customFormat="1" x14ac:dyDescent="0.2">
      <c r="A1453" s="114"/>
      <c r="D1453" s="94"/>
      <c r="E1453" s="115"/>
      <c r="F1453" s="115"/>
      <c r="G1453" s="115"/>
      <c r="H1453" s="116"/>
      <c r="I1453" s="116"/>
      <c r="J1453" s="116"/>
    </row>
    <row r="1454" spans="1:10" s="88" customFormat="1" x14ac:dyDescent="0.2">
      <c r="A1454" s="114"/>
      <c r="D1454" s="94"/>
      <c r="E1454" s="115"/>
      <c r="F1454" s="115"/>
      <c r="G1454" s="115"/>
      <c r="H1454" s="116"/>
      <c r="I1454" s="116"/>
      <c r="J1454" s="116"/>
    </row>
    <row r="1455" spans="1:10" s="88" customFormat="1" x14ac:dyDescent="0.2">
      <c r="A1455" s="114"/>
      <c r="D1455" s="94"/>
      <c r="E1455" s="115"/>
      <c r="F1455" s="115"/>
      <c r="G1455" s="115"/>
      <c r="H1455" s="116"/>
      <c r="I1455" s="116"/>
      <c r="J1455" s="116"/>
    </row>
    <row r="1456" spans="1:10" s="88" customFormat="1" x14ac:dyDescent="0.2">
      <c r="A1456" s="114"/>
      <c r="D1456" s="94"/>
      <c r="E1456" s="115"/>
      <c r="F1456" s="115"/>
      <c r="G1456" s="115"/>
      <c r="H1456" s="116"/>
      <c r="I1456" s="116"/>
      <c r="J1456" s="116"/>
    </row>
    <row r="1457" spans="1:10" s="88" customFormat="1" x14ac:dyDescent="0.2">
      <c r="A1457" s="114"/>
      <c r="D1457" s="94"/>
      <c r="E1457" s="115"/>
      <c r="F1457" s="115"/>
      <c r="G1457" s="115"/>
      <c r="H1457" s="116"/>
      <c r="I1457" s="116"/>
      <c r="J1457" s="116"/>
    </row>
    <row r="1458" spans="1:10" s="88" customFormat="1" x14ac:dyDescent="0.2">
      <c r="A1458" s="114"/>
      <c r="D1458" s="94"/>
      <c r="E1458" s="115"/>
      <c r="F1458" s="115"/>
      <c r="G1458" s="115"/>
      <c r="H1458" s="116"/>
      <c r="I1458" s="116"/>
      <c r="J1458" s="116"/>
    </row>
    <row r="1459" spans="1:10" s="88" customFormat="1" x14ac:dyDescent="0.2">
      <c r="A1459" s="114"/>
      <c r="D1459" s="94"/>
      <c r="E1459" s="115"/>
      <c r="F1459" s="115"/>
      <c r="G1459" s="115"/>
      <c r="H1459" s="116"/>
      <c r="I1459" s="116"/>
      <c r="J1459" s="116"/>
    </row>
    <row r="1460" spans="1:10" s="88" customFormat="1" x14ac:dyDescent="0.2">
      <c r="A1460" s="114"/>
      <c r="D1460" s="94"/>
      <c r="E1460" s="115"/>
      <c r="F1460" s="115"/>
      <c r="G1460" s="115"/>
      <c r="H1460" s="116"/>
      <c r="I1460" s="116"/>
      <c r="J1460" s="116"/>
    </row>
    <row r="1461" spans="1:10" s="88" customFormat="1" x14ac:dyDescent="0.2">
      <c r="A1461" s="114"/>
      <c r="D1461" s="94"/>
      <c r="E1461" s="115"/>
      <c r="F1461" s="115"/>
      <c r="G1461" s="115"/>
      <c r="H1461" s="116"/>
      <c r="I1461" s="116"/>
      <c r="J1461" s="116"/>
    </row>
    <row r="1462" spans="1:10" s="88" customFormat="1" x14ac:dyDescent="0.2">
      <c r="A1462" s="114"/>
      <c r="D1462" s="94"/>
      <c r="E1462" s="115"/>
      <c r="F1462" s="115"/>
      <c r="G1462" s="115"/>
      <c r="H1462" s="116"/>
      <c r="I1462" s="116"/>
      <c r="J1462" s="116"/>
    </row>
    <row r="1463" spans="1:10" s="88" customFormat="1" x14ac:dyDescent="0.2">
      <c r="A1463" s="114"/>
      <c r="D1463" s="94"/>
      <c r="E1463" s="115"/>
      <c r="F1463" s="115"/>
      <c r="G1463" s="115"/>
      <c r="H1463" s="116"/>
      <c r="I1463" s="116"/>
      <c r="J1463" s="116"/>
    </row>
    <row r="1464" spans="1:10" s="88" customFormat="1" x14ac:dyDescent="0.2">
      <c r="A1464" s="114"/>
      <c r="D1464" s="94"/>
      <c r="E1464" s="115"/>
      <c r="F1464" s="115"/>
      <c r="G1464" s="115"/>
      <c r="H1464" s="116"/>
      <c r="I1464" s="116"/>
      <c r="J1464" s="116"/>
    </row>
    <row r="1465" spans="1:10" s="88" customFormat="1" x14ac:dyDescent="0.2">
      <c r="A1465" s="114"/>
      <c r="D1465" s="94"/>
      <c r="E1465" s="115"/>
      <c r="F1465" s="115"/>
      <c r="G1465" s="115"/>
      <c r="H1465" s="116"/>
      <c r="I1465" s="116"/>
      <c r="J1465" s="116"/>
    </row>
    <row r="1466" spans="1:10" s="88" customFormat="1" x14ac:dyDescent="0.2">
      <c r="A1466" s="114"/>
      <c r="D1466" s="94"/>
      <c r="E1466" s="115"/>
      <c r="F1466" s="115"/>
      <c r="G1466" s="115"/>
      <c r="H1466" s="116"/>
      <c r="I1466" s="116"/>
      <c r="J1466" s="116"/>
    </row>
    <row r="1467" spans="1:10" s="88" customFormat="1" x14ac:dyDescent="0.2">
      <c r="A1467" s="114"/>
      <c r="D1467" s="94"/>
      <c r="E1467" s="115"/>
      <c r="F1467" s="115"/>
      <c r="G1467" s="115"/>
      <c r="H1467" s="116"/>
      <c r="I1467" s="116"/>
      <c r="J1467" s="116"/>
    </row>
    <row r="1468" spans="1:10" s="88" customFormat="1" x14ac:dyDescent="0.2">
      <c r="A1468" s="114"/>
      <c r="D1468" s="94"/>
      <c r="E1468" s="115"/>
      <c r="F1468" s="115"/>
      <c r="G1468" s="115"/>
      <c r="H1468" s="116"/>
      <c r="I1468" s="116"/>
      <c r="J1468" s="116"/>
    </row>
    <row r="1469" spans="1:10" s="88" customFormat="1" x14ac:dyDescent="0.2">
      <c r="A1469" s="114"/>
      <c r="D1469" s="94"/>
      <c r="E1469" s="115"/>
      <c r="F1469" s="115"/>
      <c r="G1469" s="115"/>
      <c r="H1469" s="116"/>
      <c r="I1469" s="116"/>
      <c r="J1469" s="116"/>
    </row>
    <row r="1470" spans="1:10" s="88" customFormat="1" x14ac:dyDescent="0.2">
      <c r="A1470" s="114"/>
      <c r="D1470" s="94"/>
      <c r="E1470" s="115"/>
      <c r="F1470" s="115"/>
      <c r="G1470" s="115"/>
      <c r="H1470" s="116"/>
      <c r="I1470" s="116"/>
      <c r="J1470" s="116"/>
    </row>
    <row r="1471" spans="1:10" s="88" customFormat="1" x14ac:dyDescent="0.2">
      <c r="A1471" s="114"/>
      <c r="D1471" s="94"/>
      <c r="E1471" s="115"/>
      <c r="F1471" s="115"/>
      <c r="G1471" s="115"/>
      <c r="H1471" s="116"/>
      <c r="I1471" s="116"/>
      <c r="J1471" s="116"/>
    </row>
    <row r="1472" spans="1:10" s="88" customFormat="1" x14ac:dyDescent="0.2">
      <c r="A1472" s="114"/>
      <c r="D1472" s="94"/>
      <c r="E1472" s="115"/>
      <c r="F1472" s="115"/>
      <c r="G1472" s="115"/>
      <c r="H1472" s="116"/>
      <c r="I1472" s="116"/>
      <c r="J1472" s="116"/>
    </row>
    <row r="1473" spans="1:10" s="88" customFormat="1" x14ac:dyDescent="0.2">
      <c r="A1473" s="114"/>
      <c r="D1473" s="94"/>
      <c r="E1473" s="115"/>
      <c r="F1473" s="115"/>
      <c r="G1473" s="115"/>
      <c r="H1473" s="116"/>
      <c r="I1473" s="116"/>
      <c r="J1473" s="116"/>
    </row>
    <row r="1474" spans="1:10" s="88" customFormat="1" x14ac:dyDescent="0.2">
      <c r="A1474" s="114"/>
      <c r="D1474" s="94"/>
      <c r="E1474" s="115"/>
      <c r="F1474" s="115"/>
      <c r="G1474" s="115"/>
      <c r="H1474" s="116"/>
      <c r="I1474" s="116"/>
      <c r="J1474" s="116"/>
    </row>
    <row r="1475" spans="1:10" s="88" customFormat="1" x14ac:dyDescent="0.2">
      <c r="A1475" s="114"/>
      <c r="D1475" s="94"/>
      <c r="E1475" s="115"/>
      <c r="F1475" s="115"/>
      <c r="G1475" s="115"/>
      <c r="H1475" s="116"/>
      <c r="I1475" s="116"/>
      <c r="J1475" s="116"/>
    </row>
    <row r="1476" spans="1:10" s="88" customFormat="1" x14ac:dyDescent="0.2">
      <c r="A1476" s="114"/>
      <c r="D1476" s="94"/>
      <c r="E1476" s="115"/>
      <c r="F1476" s="115"/>
      <c r="G1476" s="115"/>
      <c r="H1476" s="116"/>
      <c r="I1476" s="116"/>
      <c r="J1476" s="116"/>
    </row>
    <row r="1477" spans="1:10" s="88" customFormat="1" x14ac:dyDescent="0.2">
      <c r="A1477" s="114"/>
      <c r="D1477" s="94"/>
      <c r="E1477" s="115"/>
      <c r="F1477" s="115"/>
      <c r="G1477" s="115"/>
      <c r="H1477" s="116"/>
      <c r="I1477" s="116"/>
      <c r="J1477" s="116"/>
    </row>
    <row r="1478" spans="1:10" s="88" customFormat="1" x14ac:dyDescent="0.2">
      <c r="A1478" s="114"/>
      <c r="D1478" s="94"/>
      <c r="E1478" s="115"/>
      <c r="F1478" s="115"/>
      <c r="G1478" s="115"/>
      <c r="H1478" s="116"/>
      <c r="I1478" s="116"/>
      <c r="J1478" s="116"/>
    </row>
    <row r="1479" spans="1:10" s="88" customFormat="1" x14ac:dyDescent="0.2">
      <c r="A1479" s="114"/>
      <c r="D1479" s="94"/>
      <c r="E1479" s="115"/>
      <c r="F1479" s="115"/>
      <c r="G1479" s="115"/>
      <c r="H1479" s="116"/>
      <c r="I1479" s="116"/>
      <c r="J1479" s="116"/>
    </row>
    <row r="1480" spans="1:10" s="88" customFormat="1" x14ac:dyDescent="0.2">
      <c r="A1480" s="114"/>
      <c r="D1480" s="94"/>
      <c r="E1480" s="115"/>
      <c r="F1480" s="115"/>
      <c r="G1480" s="115"/>
      <c r="H1480" s="116"/>
      <c r="I1480" s="116"/>
      <c r="J1480" s="116"/>
    </row>
    <row r="1481" spans="1:10" s="88" customFormat="1" x14ac:dyDescent="0.2">
      <c r="A1481" s="114"/>
      <c r="D1481" s="94"/>
      <c r="E1481" s="115"/>
      <c r="F1481" s="115"/>
      <c r="G1481" s="115"/>
      <c r="H1481" s="116"/>
      <c r="I1481" s="116"/>
      <c r="J1481" s="116"/>
    </row>
    <row r="1482" spans="1:10" s="88" customFormat="1" x14ac:dyDescent="0.2">
      <c r="A1482" s="114"/>
      <c r="D1482" s="94"/>
      <c r="E1482" s="115"/>
      <c r="F1482" s="115"/>
      <c r="G1482" s="115"/>
      <c r="H1482" s="116"/>
      <c r="I1482" s="116"/>
      <c r="J1482" s="116"/>
    </row>
    <row r="1483" spans="1:10" s="88" customFormat="1" x14ac:dyDescent="0.2">
      <c r="A1483" s="114"/>
      <c r="D1483" s="94"/>
      <c r="E1483" s="115"/>
      <c r="F1483" s="115"/>
      <c r="G1483" s="115"/>
      <c r="H1483" s="116"/>
      <c r="I1483" s="116"/>
      <c r="J1483" s="116"/>
    </row>
    <row r="1484" spans="1:10" s="88" customFormat="1" x14ac:dyDescent="0.2">
      <c r="A1484" s="114"/>
      <c r="D1484" s="94"/>
      <c r="E1484" s="115"/>
      <c r="F1484" s="115"/>
      <c r="G1484" s="115"/>
      <c r="H1484" s="116"/>
      <c r="I1484" s="116"/>
      <c r="J1484" s="116"/>
    </row>
    <row r="1485" spans="1:10" s="88" customFormat="1" x14ac:dyDescent="0.2">
      <c r="A1485" s="114"/>
      <c r="D1485" s="94"/>
      <c r="E1485" s="115"/>
      <c r="F1485" s="115"/>
      <c r="G1485" s="115"/>
      <c r="H1485" s="116"/>
      <c r="I1485" s="116"/>
      <c r="J1485" s="116"/>
    </row>
    <row r="1486" spans="1:10" s="88" customFormat="1" x14ac:dyDescent="0.2">
      <c r="A1486" s="114"/>
      <c r="D1486" s="94"/>
      <c r="E1486" s="115"/>
      <c r="F1486" s="115"/>
      <c r="G1486" s="115"/>
      <c r="H1486" s="116"/>
      <c r="I1486" s="116"/>
      <c r="J1486" s="116"/>
    </row>
    <row r="1487" spans="1:10" s="88" customFormat="1" x14ac:dyDescent="0.2">
      <c r="A1487" s="114"/>
      <c r="D1487" s="94"/>
      <c r="E1487" s="115"/>
      <c r="F1487" s="115"/>
      <c r="G1487" s="115"/>
      <c r="H1487" s="116"/>
      <c r="I1487" s="116"/>
      <c r="J1487" s="116"/>
    </row>
    <row r="1488" spans="1:10" s="88" customFormat="1" x14ac:dyDescent="0.2">
      <c r="A1488" s="114"/>
      <c r="D1488" s="94"/>
      <c r="E1488" s="115"/>
      <c r="F1488" s="115"/>
      <c r="G1488" s="115"/>
      <c r="H1488" s="116"/>
      <c r="I1488" s="116"/>
      <c r="J1488" s="116"/>
    </row>
    <row r="1489" spans="1:10" s="88" customFormat="1" x14ac:dyDescent="0.2">
      <c r="A1489" s="114"/>
      <c r="D1489" s="94"/>
      <c r="E1489" s="115"/>
      <c r="F1489" s="115"/>
      <c r="G1489" s="115"/>
      <c r="H1489" s="116"/>
      <c r="I1489" s="116"/>
      <c r="J1489" s="116"/>
    </row>
    <row r="1490" spans="1:10" s="88" customFormat="1" x14ac:dyDescent="0.2">
      <c r="A1490" s="114"/>
      <c r="D1490" s="94"/>
      <c r="E1490" s="115"/>
      <c r="F1490" s="115"/>
      <c r="G1490" s="115"/>
      <c r="H1490" s="116"/>
      <c r="I1490" s="116"/>
      <c r="J1490" s="116"/>
    </row>
    <row r="1491" spans="1:10" s="88" customFormat="1" x14ac:dyDescent="0.2">
      <c r="A1491" s="114"/>
      <c r="D1491" s="94"/>
      <c r="E1491" s="115"/>
      <c r="F1491" s="115"/>
      <c r="G1491" s="115"/>
      <c r="H1491" s="116"/>
      <c r="I1491" s="116"/>
      <c r="J1491" s="116"/>
    </row>
    <row r="1492" spans="1:10" s="88" customFormat="1" x14ac:dyDescent="0.2">
      <c r="A1492" s="114"/>
      <c r="D1492" s="94"/>
      <c r="E1492" s="115"/>
      <c r="F1492" s="115"/>
      <c r="G1492" s="115"/>
      <c r="H1492" s="116"/>
      <c r="I1492" s="116"/>
      <c r="J1492" s="116"/>
    </row>
    <row r="1493" spans="1:10" s="88" customFormat="1" x14ac:dyDescent="0.2">
      <c r="A1493" s="114"/>
      <c r="D1493" s="94"/>
      <c r="E1493" s="115"/>
      <c r="F1493" s="115"/>
      <c r="G1493" s="115"/>
      <c r="H1493" s="116"/>
      <c r="I1493" s="116"/>
      <c r="J1493" s="116"/>
    </row>
    <row r="1494" spans="1:10" s="88" customFormat="1" x14ac:dyDescent="0.2">
      <c r="A1494" s="114"/>
      <c r="D1494" s="94"/>
      <c r="E1494" s="115"/>
      <c r="F1494" s="115"/>
      <c r="G1494" s="115"/>
      <c r="H1494" s="116"/>
      <c r="I1494" s="116"/>
      <c r="J1494" s="116"/>
    </row>
    <row r="1495" spans="1:10" s="88" customFormat="1" x14ac:dyDescent="0.2">
      <c r="A1495" s="114"/>
      <c r="D1495" s="94"/>
      <c r="E1495" s="115"/>
      <c r="F1495" s="115"/>
      <c r="G1495" s="115"/>
      <c r="H1495" s="116"/>
      <c r="I1495" s="116"/>
      <c r="J1495" s="116"/>
    </row>
    <row r="1496" spans="1:10" s="88" customFormat="1" x14ac:dyDescent="0.2">
      <c r="A1496" s="114"/>
      <c r="D1496" s="94"/>
      <c r="E1496" s="115"/>
      <c r="F1496" s="115"/>
      <c r="G1496" s="115"/>
      <c r="H1496" s="116"/>
      <c r="I1496" s="116"/>
      <c r="J1496" s="116"/>
    </row>
    <row r="1497" spans="1:10" s="88" customFormat="1" x14ac:dyDescent="0.2">
      <c r="A1497" s="114"/>
      <c r="D1497" s="94"/>
      <c r="E1497" s="115"/>
      <c r="F1497" s="115"/>
      <c r="G1497" s="115"/>
      <c r="H1497" s="116"/>
      <c r="I1497" s="116"/>
      <c r="J1497" s="116"/>
    </row>
    <row r="1498" spans="1:10" s="88" customFormat="1" x14ac:dyDescent="0.2">
      <c r="A1498" s="114"/>
      <c r="D1498" s="94"/>
      <c r="E1498" s="115"/>
      <c r="F1498" s="115"/>
      <c r="G1498" s="115"/>
      <c r="H1498" s="116"/>
      <c r="I1498" s="116"/>
      <c r="J1498" s="116"/>
    </row>
    <row r="1499" spans="1:10" s="88" customFormat="1" x14ac:dyDescent="0.2">
      <c r="A1499" s="114"/>
      <c r="D1499" s="94"/>
      <c r="E1499" s="115"/>
      <c r="F1499" s="115"/>
      <c r="G1499" s="115"/>
      <c r="H1499" s="116"/>
      <c r="I1499" s="116"/>
      <c r="J1499" s="116"/>
    </row>
    <row r="1500" spans="1:10" s="88" customFormat="1" x14ac:dyDescent="0.2">
      <c r="A1500" s="114"/>
      <c r="D1500" s="94"/>
      <c r="E1500" s="115"/>
      <c r="F1500" s="115"/>
      <c r="G1500" s="115"/>
      <c r="H1500" s="116"/>
      <c r="I1500" s="116"/>
      <c r="J1500" s="116"/>
    </row>
    <row r="1501" spans="1:10" s="88" customFormat="1" x14ac:dyDescent="0.2">
      <c r="A1501" s="114"/>
      <c r="D1501" s="94"/>
      <c r="E1501" s="115"/>
      <c r="F1501" s="115"/>
      <c r="G1501" s="115"/>
      <c r="H1501" s="116"/>
      <c r="I1501" s="116"/>
      <c r="J1501" s="116"/>
    </row>
    <row r="1502" spans="1:10" s="88" customFormat="1" x14ac:dyDescent="0.2">
      <c r="A1502" s="114"/>
      <c r="D1502" s="94"/>
      <c r="E1502" s="115"/>
      <c r="F1502" s="115"/>
      <c r="G1502" s="115"/>
      <c r="H1502" s="116"/>
      <c r="I1502" s="116"/>
      <c r="J1502" s="116"/>
    </row>
    <row r="1503" spans="1:10" s="88" customFormat="1" x14ac:dyDescent="0.2">
      <c r="A1503" s="114"/>
      <c r="D1503" s="94"/>
      <c r="E1503" s="115"/>
      <c r="F1503" s="115"/>
      <c r="G1503" s="115"/>
      <c r="H1503" s="116"/>
      <c r="I1503" s="116"/>
      <c r="J1503" s="116"/>
    </row>
    <row r="1504" spans="1:10" s="88" customFormat="1" x14ac:dyDescent="0.2">
      <c r="A1504" s="114"/>
      <c r="D1504" s="94"/>
      <c r="E1504" s="115"/>
      <c r="F1504" s="115"/>
      <c r="G1504" s="115"/>
      <c r="H1504" s="116"/>
      <c r="I1504" s="116"/>
      <c r="J1504" s="116"/>
    </row>
    <row r="1505" spans="1:10" s="88" customFormat="1" x14ac:dyDescent="0.2">
      <c r="A1505" s="114"/>
      <c r="D1505" s="94"/>
      <c r="E1505" s="115"/>
      <c r="F1505" s="115"/>
      <c r="G1505" s="115"/>
      <c r="H1505" s="116"/>
      <c r="I1505" s="116"/>
      <c r="J1505" s="116"/>
    </row>
    <row r="1506" spans="1:10" s="88" customFormat="1" x14ac:dyDescent="0.2">
      <c r="A1506" s="114"/>
      <c r="D1506" s="94"/>
      <c r="E1506" s="115"/>
      <c r="F1506" s="115"/>
      <c r="G1506" s="115"/>
      <c r="H1506" s="116"/>
      <c r="I1506" s="116"/>
      <c r="J1506" s="116"/>
    </row>
    <row r="1507" spans="1:10" s="88" customFormat="1" x14ac:dyDescent="0.2">
      <c r="A1507" s="114"/>
      <c r="D1507" s="94"/>
      <c r="E1507" s="115"/>
      <c r="F1507" s="115"/>
      <c r="G1507" s="115"/>
      <c r="H1507" s="116"/>
      <c r="I1507" s="116"/>
      <c r="J1507" s="116"/>
    </row>
    <row r="1508" spans="1:10" s="88" customFormat="1" x14ac:dyDescent="0.2">
      <c r="A1508" s="114"/>
      <c r="D1508" s="94"/>
      <c r="E1508" s="115"/>
      <c r="F1508" s="115"/>
      <c r="G1508" s="115"/>
      <c r="H1508" s="116"/>
      <c r="I1508" s="116"/>
      <c r="J1508" s="116"/>
    </row>
    <row r="1509" spans="1:10" s="88" customFormat="1" x14ac:dyDescent="0.2">
      <c r="A1509" s="114"/>
      <c r="D1509" s="94"/>
      <c r="E1509" s="115"/>
      <c r="F1509" s="115"/>
      <c r="G1509" s="115"/>
      <c r="H1509" s="116"/>
      <c r="I1509" s="116"/>
      <c r="J1509" s="116"/>
    </row>
    <row r="1510" spans="1:10" s="88" customFormat="1" x14ac:dyDescent="0.2">
      <c r="A1510" s="114"/>
      <c r="D1510" s="94"/>
      <c r="E1510" s="115"/>
      <c r="F1510" s="115"/>
      <c r="G1510" s="115"/>
      <c r="H1510" s="116"/>
      <c r="I1510" s="116"/>
      <c r="J1510" s="116"/>
    </row>
    <row r="1511" spans="1:10" s="88" customFormat="1" x14ac:dyDescent="0.2">
      <c r="A1511" s="114"/>
      <c r="D1511" s="94"/>
      <c r="E1511" s="115"/>
      <c r="F1511" s="115"/>
      <c r="G1511" s="115"/>
      <c r="H1511" s="116"/>
      <c r="I1511" s="116"/>
      <c r="J1511" s="116"/>
    </row>
    <row r="1512" spans="1:10" s="88" customFormat="1" x14ac:dyDescent="0.2">
      <c r="A1512" s="114"/>
      <c r="D1512" s="94"/>
      <c r="E1512" s="115"/>
      <c r="F1512" s="115"/>
      <c r="G1512" s="115"/>
      <c r="H1512" s="116"/>
      <c r="I1512" s="116"/>
      <c r="J1512" s="116"/>
    </row>
    <row r="1513" spans="1:10" s="88" customFormat="1" x14ac:dyDescent="0.2">
      <c r="A1513" s="114"/>
      <c r="D1513" s="94"/>
      <c r="E1513" s="115"/>
      <c r="F1513" s="115"/>
      <c r="G1513" s="115"/>
      <c r="H1513" s="116"/>
      <c r="I1513" s="116"/>
      <c r="J1513" s="116"/>
    </row>
    <row r="1514" spans="1:10" s="88" customFormat="1" x14ac:dyDescent="0.2">
      <c r="A1514" s="114"/>
      <c r="D1514" s="94"/>
      <c r="E1514" s="115"/>
      <c r="F1514" s="115"/>
      <c r="G1514" s="115"/>
      <c r="H1514" s="116"/>
      <c r="I1514" s="116"/>
      <c r="J1514" s="116"/>
    </row>
    <row r="1515" spans="1:10" s="88" customFormat="1" x14ac:dyDescent="0.2">
      <c r="A1515" s="114"/>
      <c r="D1515" s="94"/>
      <c r="E1515" s="115"/>
      <c r="F1515" s="115"/>
      <c r="G1515" s="115"/>
      <c r="H1515" s="116"/>
      <c r="I1515" s="116"/>
      <c r="J1515" s="116"/>
    </row>
    <row r="1516" spans="1:10" s="88" customFormat="1" x14ac:dyDescent="0.2">
      <c r="A1516" s="114"/>
      <c r="D1516" s="94"/>
      <c r="E1516" s="115"/>
      <c r="F1516" s="115"/>
      <c r="G1516" s="115"/>
      <c r="H1516" s="116"/>
      <c r="I1516" s="116"/>
      <c r="J1516" s="116"/>
    </row>
    <row r="1517" spans="1:10" s="88" customFormat="1" x14ac:dyDescent="0.2">
      <c r="A1517" s="114"/>
      <c r="D1517" s="94"/>
      <c r="E1517" s="115"/>
      <c r="F1517" s="115"/>
      <c r="G1517" s="115"/>
      <c r="H1517" s="116"/>
      <c r="I1517" s="116"/>
      <c r="J1517" s="116"/>
    </row>
    <row r="1518" spans="1:10" s="88" customFormat="1" x14ac:dyDescent="0.2">
      <c r="A1518" s="114"/>
      <c r="D1518" s="94"/>
      <c r="E1518" s="115"/>
      <c r="F1518" s="115"/>
      <c r="G1518" s="115"/>
      <c r="H1518" s="116"/>
      <c r="I1518" s="116"/>
      <c r="J1518" s="116"/>
    </row>
    <row r="1519" spans="1:10" s="88" customFormat="1" x14ac:dyDescent="0.2">
      <c r="A1519" s="114"/>
      <c r="D1519" s="94"/>
      <c r="E1519" s="115"/>
      <c r="F1519" s="115"/>
      <c r="G1519" s="115"/>
      <c r="H1519" s="116"/>
      <c r="I1519" s="116"/>
      <c r="J1519" s="116"/>
    </row>
    <row r="1520" spans="1:10" s="88" customFormat="1" x14ac:dyDescent="0.2">
      <c r="A1520" s="114"/>
      <c r="D1520" s="94"/>
      <c r="E1520" s="115"/>
      <c r="F1520" s="115"/>
      <c r="G1520" s="115"/>
      <c r="H1520" s="116"/>
      <c r="I1520" s="116"/>
      <c r="J1520" s="116"/>
    </row>
    <row r="1521" spans="1:10" s="88" customFormat="1" x14ac:dyDescent="0.2">
      <c r="A1521" s="114"/>
      <c r="D1521" s="94"/>
      <c r="E1521" s="115"/>
      <c r="F1521" s="115"/>
      <c r="G1521" s="115"/>
      <c r="H1521" s="116"/>
      <c r="I1521" s="116"/>
      <c r="J1521" s="116"/>
    </row>
    <row r="1522" spans="1:10" s="88" customFormat="1" x14ac:dyDescent="0.2">
      <c r="A1522" s="114"/>
      <c r="D1522" s="94"/>
      <c r="E1522" s="115"/>
      <c r="F1522" s="115"/>
      <c r="G1522" s="115"/>
      <c r="H1522" s="116"/>
      <c r="I1522" s="116"/>
      <c r="J1522" s="116"/>
    </row>
    <row r="1523" spans="1:10" s="88" customFormat="1" x14ac:dyDescent="0.2">
      <c r="A1523" s="114"/>
      <c r="D1523" s="94"/>
      <c r="E1523" s="115"/>
      <c r="F1523" s="115"/>
      <c r="G1523" s="115"/>
      <c r="H1523" s="116"/>
      <c r="I1523" s="116"/>
      <c r="J1523" s="116"/>
    </row>
    <row r="1524" spans="1:10" s="88" customFormat="1" x14ac:dyDescent="0.2">
      <c r="A1524" s="114"/>
      <c r="D1524" s="94"/>
      <c r="E1524" s="115"/>
      <c r="F1524" s="115"/>
      <c r="G1524" s="115"/>
      <c r="H1524" s="116"/>
      <c r="I1524" s="116"/>
      <c r="J1524" s="116"/>
    </row>
    <row r="1525" spans="1:10" s="88" customFormat="1" x14ac:dyDescent="0.2">
      <c r="A1525" s="114"/>
      <c r="D1525" s="94"/>
      <c r="E1525" s="115"/>
      <c r="F1525" s="115"/>
      <c r="G1525" s="115"/>
      <c r="H1525" s="116"/>
      <c r="I1525" s="116"/>
      <c r="J1525" s="116"/>
    </row>
    <row r="1526" spans="1:10" s="88" customFormat="1" x14ac:dyDescent="0.2">
      <c r="A1526" s="114"/>
      <c r="D1526" s="94"/>
      <c r="E1526" s="115"/>
      <c r="F1526" s="115"/>
      <c r="G1526" s="115"/>
      <c r="H1526" s="116"/>
      <c r="I1526" s="116"/>
      <c r="J1526" s="116"/>
    </row>
    <row r="1527" spans="1:10" s="88" customFormat="1" x14ac:dyDescent="0.2">
      <c r="A1527" s="114"/>
      <c r="D1527" s="94"/>
      <c r="E1527" s="115"/>
      <c r="F1527" s="115"/>
      <c r="G1527" s="115"/>
      <c r="H1527" s="116"/>
      <c r="I1527" s="116"/>
      <c r="J1527" s="116"/>
    </row>
    <row r="1528" spans="1:10" s="88" customFormat="1" x14ac:dyDescent="0.2">
      <c r="A1528" s="114"/>
      <c r="D1528" s="94"/>
      <c r="E1528" s="115"/>
      <c r="F1528" s="115"/>
      <c r="G1528" s="115"/>
      <c r="H1528" s="116"/>
      <c r="I1528" s="116"/>
      <c r="J1528" s="116"/>
    </row>
    <row r="1529" spans="1:10" s="88" customFormat="1" x14ac:dyDescent="0.2">
      <c r="A1529" s="114"/>
      <c r="D1529" s="94"/>
      <c r="E1529" s="115"/>
      <c r="F1529" s="115"/>
      <c r="G1529" s="115"/>
      <c r="H1529" s="116"/>
      <c r="I1529" s="116"/>
      <c r="J1529" s="116"/>
    </row>
    <row r="1530" spans="1:10" s="88" customFormat="1" x14ac:dyDescent="0.2">
      <c r="A1530" s="114"/>
      <c r="D1530" s="94"/>
      <c r="E1530" s="115"/>
      <c r="F1530" s="115"/>
      <c r="G1530" s="115"/>
      <c r="H1530" s="116"/>
      <c r="I1530" s="116"/>
      <c r="J1530" s="116"/>
    </row>
    <row r="1531" spans="1:10" s="88" customFormat="1" x14ac:dyDescent="0.2">
      <c r="A1531" s="114"/>
      <c r="D1531" s="94"/>
      <c r="E1531" s="115"/>
      <c r="F1531" s="115"/>
      <c r="G1531" s="115"/>
      <c r="H1531" s="116"/>
      <c r="I1531" s="116"/>
      <c r="J1531" s="116"/>
    </row>
    <row r="1532" spans="1:10" s="88" customFormat="1" x14ac:dyDescent="0.2">
      <c r="A1532" s="114"/>
      <c r="D1532" s="94"/>
      <c r="E1532" s="115"/>
      <c r="F1532" s="115"/>
      <c r="G1532" s="115"/>
      <c r="H1532" s="116"/>
      <c r="I1532" s="116"/>
      <c r="J1532" s="116"/>
    </row>
    <row r="1533" spans="1:10" s="88" customFormat="1" x14ac:dyDescent="0.2">
      <c r="A1533" s="114"/>
      <c r="D1533" s="94"/>
      <c r="E1533" s="115"/>
      <c r="F1533" s="115"/>
      <c r="G1533" s="115"/>
      <c r="H1533" s="116"/>
      <c r="I1533" s="116"/>
      <c r="J1533" s="116"/>
    </row>
    <row r="1534" spans="1:10" s="88" customFormat="1" x14ac:dyDescent="0.2">
      <c r="A1534" s="114"/>
      <c r="D1534" s="94"/>
      <c r="E1534" s="115"/>
      <c r="F1534" s="115"/>
      <c r="G1534" s="115"/>
      <c r="H1534" s="116"/>
      <c r="I1534" s="116"/>
      <c r="J1534" s="116"/>
    </row>
    <row r="1535" spans="1:10" s="88" customFormat="1" x14ac:dyDescent="0.2">
      <c r="A1535" s="114"/>
      <c r="D1535" s="94"/>
      <c r="E1535" s="115"/>
      <c r="F1535" s="115"/>
      <c r="G1535" s="115"/>
      <c r="H1535" s="116"/>
      <c r="I1535" s="116"/>
      <c r="J1535" s="116"/>
    </row>
    <row r="1536" spans="1:10" s="88" customFormat="1" x14ac:dyDescent="0.2">
      <c r="A1536" s="114"/>
      <c r="D1536" s="94"/>
      <c r="E1536" s="115"/>
      <c r="F1536" s="115"/>
      <c r="G1536" s="115"/>
      <c r="H1536" s="116"/>
      <c r="I1536" s="116"/>
      <c r="J1536" s="116"/>
    </row>
    <row r="1537" spans="1:10" s="88" customFormat="1" x14ac:dyDescent="0.2">
      <c r="A1537" s="114"/>
      <c r="D1537" s="94"/>
      <c r="E1537" s="115"/>
      <c r="F1537" s="115"/>
      <c r="G1537" s="115"/>
      <c r="H1537" s="116"/>
      <c r="I1537" s="116"/>
      <c r="J1537" s="116"/>
    </row>
    <row r="1538" spans="1:10" s="88" customFormat="1" x14ac:dyDescent="0.2">
      <c r="A1538" s="114"/>
      <c r="D1538" s="94"/>
      <c r="E1538" s="115"/>
      <c r="F1538" s="115"/>
      <c r="G1538" s="115"/>
      <c r="H1538" s="116"/>
      <c r="I1538" s="116"/>
      <c r="J1538" s="116"/>
    </row>
    <row r="1539" spans="1:10" s="88" customFormat="1" x14ac:dyDescent="0.2">
      <c r="A1539" s="114"/>
      <c r="D1539" s="94"/>
      <c r="E1539" s="115"/>
      <c r="F1539" s="115"/>
      <c r="G1539" s="115"/>
      <c r="H1539" s="116"/>
      <c r="I1539" s="116"/>
      <c r="J1539" s="116"/>
    </row>
    <row r="1540" spans="1:10" s="88" customFormat="1" x14ac:dyDescent="0.2">
      <c r="A1540" s="114"/>
      <c r="D1540" s="94"/>
      <c r="E1540" s="115"/>
      <c r="F1540" s="115"/>
      <c r="G1540" s="115"/>
      <c r="H1540" s="116"/>
      <c r="I1540" s="116"/>
      <c r="J1540" s="116"/>
    </row>
    <row r="1541" spans="1:10" s="88" customFormat="1" x14ac:dyDescent="0.2">
      <c r="A1541" s="114"/>
      <c r="D1541" s="94"/>
      <c r="E1541" s="115"/>
      <c r="F1541" s="115"/>
      <c r="G1541" s="115"/>
      <c r="H1541" s="116"/>
      <c r="I1541" s="116"/>
      <c r="J1541" s="116"/>
    </row>
    <row r="1542" spans="1:10" s="88" customFormat="1" x14ac:dyDescent="0.2">
      <c r="A1542" s="114"/>
      <c r="D1542" s="94"/>
      <c r="E1542" s="115"/>
      <c r="F1542" s="115"/>
      <c r="G1542" s="115"/>
      <c r="H1542" s="116"/>
      <c r="I1542" s="116"/>
      <c r="J1542" s="116"/>
    </row>
    <row r="1543" spans="1:10" s="88" customFormat="1" x14ac:dyDescent="0.2">
      <c r="A1543" s="114"/>
      <c r="D1543" s="94"/>
      <c r="E1543" s="115"/>
      <c r="F1543" s="115"/>
      <c r="G1543" s="115"/>
      <c r="H1543" s="116"/>
      <c r="I1543" s="116"/>
      <c r="J1543" s="116"/>
    </row>
    <row r="1544" spans="1:10" s="88" customFormat="1" x14ac:dyDescent="0.2">
      <c r="A1544" s="114"/>
      <c r="D1544" s="94"/>
      <c r="E1544" s="115"/>
      <c r="F1544" s="115"/>
      <c r="G1544" s="115"/>
      <c r="H1544" s="116"/>
      <c r="I1544" s="116"/>
      <c r="J1544" s="116"/>
    </row>
    <row r="1545" spans="1:10" s="88" customFormat="1" x14ac:dyDescent="0.2">
      <c r="A1545" s="114"/>
      <c r="D1545" s="94"/>
      <c r="E1545" s="115"/>
      <c r="F1545" s="115"/>
      <c r="G1545" s="115"/>
      <c r="H1545" s="116"/>
      <c r="I1545" s="116"/>
      <c r="J1545" s="116"/>
    </row>
    <row r="1546" spans="1:10" s="88" customFormat="1" x14ac:dyDescent="0.2">
      <c r="A1546" s="114"/>
      <c r="D1546" s="94"/>
      <c r="E1546" s="115"/>
      <c r="F1546" s="115"/>
      <c r="G1546" s="115"/>
      <c r="H1546" s="116"/>
      <c r="I1546" s="116"/>
      <c r="J1546" s="116"/>
    </row>
    <row r="1547" spans="1:10" s="88" customFormat="1" x14ac:dyDescent="0.2">
      <c r="A1547" s="114"/>
      <c r="D1547" s="94"/>
      <c r="E1547" s="115"/>
      <c r="F1547" s="115"/>
      <c r="G1547" s="115"/>
      <c r="H1547" s="116"/>
      <c r="I1547" s="116"/>
      <c r="J1547" s="116"/>
    </row>
    <row r="1548" spans="1:10" s="88" customFormat="1" x14ac:dyDescent="0.2">
      <c r="A1548" s="114"/>
      <c r="D1548" s="94"/>
      <c r="E1548" s="115"/>
      <c r="F1548" s="115"/>
      <c r="G1548" s="115"/>
      <c r="H1548" s="116"/>
      <c r="I1548" s="116"/>
      <c r="J1548" s="116"/>
    </row>
    <row r="1549" spans="1:10" s="88" customFormat="1" x14ac:dyDescent="0.2">
      <c r="A1549" s="114"/>
      <c r="D1549" s="94"/>
      <c r="E1549" s="115"/>
      <c r="F1549" s="115"/>
      <c r="G1549" s="115"/>
      <c r="H1549" s="116"/>
      <c r="I1549" s="116"/>
      <c r="J1549" s="116"/>
    </row>
    <row r="1550" spans="1:10" s="88" customFormat="1" x14ac:dyDescent="0.2">
      <c r="A1550" s="114"/>
      <c r="D1550" s="94"/>
      <c r="E1550" s="115"/>
      <c r="F1550" s="115"/>
      <c r="G1550" s="115"/>
      <c r="H1550" s="116"/>
      <c r="I1550" s="116"/>
      <c r="J1550" s="116"/>
    </row>
    <row r="1551" spans="1:10" s="88" customFormat="1" x14ac:dyDescent="0.2">
      <c r="A1551" s="114"/>
      <c r="D1551" s="94"/>
      <c r="E1551" s="115"/>
      <c r="F1551" s="115"/>
      <c r="G1551" s="115"/>
      <c r="H1551" s="116"/>
      <c r="I1551" s="116"/>
      <c r="J1551" s="116"/>
    </row>
    <row r="1552" spans="1:10" s="88" customFormat="1" x14ac:dyDescent="0.2">
      <c r="A1552" s="114"/>
      <c r="D1552" s="94"/>
      <c r="E1552" s="115"/>
      <c r="F1552" s="115"/>
      <c r="G1552" s="115"/>
      <c r="H1552" s="116"/>
      <c r="I1552" s="116"/>
      <c r="J1552" s="116"/>
    </row>
    <row r="1553" spans="1:10" s="88" customFormat="1" x14ac:dyDescent="0.2">
      <c r="A1553" s="114"/>
      <c r="D1553" s="94"/>
      <c r="E1553" s="115"/>
      <c r="F1553" s="115"/>
      <c r="G1553" s="115"/>
      <c r="H1553" s="116"/>
      <c r="I1553" s="116"/>
      <c r="J1553" s="116"/>
    </row>
    <row r="1554" spans="1:10" s="88" customFormat="1" x14ac:dyDescent="0.2">
      <c r="A1554" s="114"/>
      <c r="D1554" s="94"/>
      <c r="E1554" s="115"/>
      <c r="F1554" s="115"/>
      <c r="G1554" s="115"/>
      <c r="H1554" s="116"/>
      <c r="I1554" s="116"/>
      <c r="J1554" s="116"/>
    </row>
    <row r="1555" spans="1:10" s="88" customFormat="1" x14ac:dyDescent="0.2">
      <c r="A1555" s="114"/>
      <c r="D1555" s="94"/>
      <c r="E1555" s="115"/>
      <c r="F1555" s="115"/>
      <c r="G1555" s="115"/>
      <c r="H1555" s="116"/>
      <c r="I1555" s="116"/>
      <c r="J1555" s="116"/>
    </row>
    <row r="1556" spans="1:10" s="88" customFormat="1" x14ac:dyDescent="0.2">
      <c r="A1556" s="114"/>
      <c r="D1556" s="94"/>
      <c r="E1556" s="115"/>
      <c r="F1556" s="115"/>
      <c r="G1556" s="115"/>
      <c r="H1556" s="116"/>
      <c r="I1556" s="116"/>
      <c r="J1556" s="116"/>
    </row>
    <row r="1557" spans="1:10" s="88" customFormat="1" x14ac:dyDescent="0.2">
      <c r="A1557" s="114"/>
      <c r="D1557" s="94"/>
      <c r="E1557" s="115"/>
      <c r="F1557" s="115"/>
      <c r="G1557" s="115"/>
      <c r="H1557" s="116"/>
      <c r="I1557" s="116"/>
      <c r="J1557" s="116"/>
    </row>
    <row r="1558" spans="1:10" s="88" customFormat="1" x14ac:dyDescent="0.2">
      <c r="A1558" s="114"/>
      <c r="D1558" s="94"/>
      <c r="E1558" s="115"/>
      <c r="F1558" s="115"/>
      <c r="G1558" s="115"/>
      <c r="H1558" s="116"/>
      <c r="I1558" s="116"/>
      <c r="J1558" s="116"/>
    </row>
    <row r="1559" spans="1:10" s="88" customFormat="1" x14ac:dyDescent="0.2">
      <c r="A1559" s="114"/>
      <c r="D1559" s="94"/>
      <c r="E1559" s="115"/>
      <c r="F1559" s="115"/>
      <c r="G1559" s="115"/>
      <c r="H1559" s="116"/>
      <c r="I1559" s="116"/>
      <c r="J1559" s="116"/>
    </row>
    <row r="1560" spans="1:10" s="88" customFormat="1" x14ac:dyDescent="0.2">
      <c r="A1560" s="114"/>
      <c r="D1560" s="94"/>
      <c r="E1560" s="115"/>
      <c r="F1560" s="115"/>
      <c r="G1560" s="115"/>
      <c r="H1560" s="116"/>
      <c r="I1560" s="116"/>
      <c r="J1560" s="116"/>
    </row>
    <row r="1561" spans="1:10" s="88" customFormat="1" x14ac:dyDescent="0.2">
      <c r="A1561" s="114"/>
      <c r="D1561" s="94"/>
      <c r="E1561" s="115"/>
      <c r="F1561" s="115"/>
      <c r="G1561" s="115"/>
      <c r="H1561" s="116"/>
      <c r="I1561" s="116"/>
      <c r="J1561" s="116"/>
    </row>
    <row r="1562" spans="1:10" s="88" customFormat="1" x14ac:dyDescent="0.2">
      <c r="A1562" s="114"/>
      <c r="D1562" s="94"/>
      <c r="E1562" s="115"/>
      <c r="F1562" s="115"/>
      <c r="G1562" s="115"/>
      <c r="H1562" s="116"/>
      <c r="I1562" s="116"/>
      <c r="J1562" s="116"/>
    </row>
    <row r="1563" spans="1:10" s="88" customFormat="1" x14ac:dyDescent="0.2">
      <c r="A1563" s="114"/>
      <c r="D1563" s="94"/>
      <c r="E1563" s="115"/>
      <c r="F1563" s="115"/>
      <c r="G1563" s="115"/>
      <c r="H1563" s="116"/>
      <c r="I1563" s="116"/>
      <c r="J1563" s="116"/>
    </row>
    <row r="1564" spans="1:10" s="88" customFormat="1" x14ac:dyDescent="0.2">
      <c r="A1564" s="114"/>
      <c r="D1564" s="94"/>
      <c r="E1564" s="115"/>
      <c r="F1564" s="115"/>
      <c r="G1564" s="115"/>
      <c r="H1564" s="116"/>
      <c r="I1564" s="116"/>
      <c r="J1564" s="116"/>
    </row>
    <row r="1565" spans="1:10" s="88" customFormat="1" x14ac:dyDescent="0.2">
      <c r="A1565" s="114"/>
      <c r="D1565" s="94"/>
      <c r="E1565" s="115"/>
      <c r="F1565" s="115"/>
      <c r="G1565" s="115"/>
      <c r="H1565" s="116"/>
      <c r="I1565" s="116"/>
      <c r="J1565" s="116"/>
    </row>
    <row r="1566" spans="1:10" s="88" customFormat="1" x14ac:dyDescent="0.2">
      <c r="A1566" s="114"/>
      <c r="D1566" s="94"/>
      <c r="E1566" s="115"/>
      <c r="F1566" s="115"/>
      <c r="G1566" s="115"/>
      <c r="H1566" s="116"/>
      <c r="I1566" s="116"/>
      <c r="J1566" s="116"/>
    </row>
    <row r="1567" spans="1:10" s="88" customFormat="1" x14ac:dyDescent="0.2">
      <c r="A1567" s="114"/>
      <c r="D1567" s="94"/>
      <c r="E1567" s="115"/>
      <c r="F1567" s="115"/>
      <c r="G1567" s="115"/>
      <c r="H1567" s="116"/>
      <c r="I1567" s="116"/>
      <c r="J1567" s="116"/>
    </row>
    <row r="1568" spans="1:10" s="88" customFormat="1" x14ac:dyDescent="0.2">
      <c r="A1568" s="114"/>
      <c r="D1568" s="94"/>
      <c r="E1568" s="115"/>
      <c r="F1568" s="115"/>
      <c r="G1568" s="115"/>
      <c r="H1568" s="116"/>
      <c r="I1568" s="116"/>
      <c r="J1568" s="116"/>
    </row>
    <row r="1569" spans="1:10" s="88" customFormat="1" x14ac:dyDescent="0.2">
      <c r="A1569" s="114"/>
      <c r="D1569" s="94"/>
      <c r="E1569" s="115"/>
      <c r="F1569" s="115"/>
      <c r="G1569" s="115"/>
      <c r="H1569" s="116"/>
      <c r="I1569" s="116"/>
      <c r="J1569" s="116"/>
    </row>
    <row r="1570" spans="1:10" s="88" customFormat="1" x14ac:dyDescent="0.2">
      <c r="A1570" s="114"/>
      <c r="D1570" s="94"/>
      <c r="E1570" s="115"/>
      <c r="F1570" s="115"/>
      <c r="G1570" s="115"/>
      <c r="H1570" s="116"/>
      <c r="I1570" s="116"/>
      <c r="J1570" s="116"/>
    </row>
    <row r="1571" spans="1:10" s="88" customFormat="1" x14ac:dyDescent="0.2">
      <c r="A1571" s="114"/>
      <c r="D1571" s="94"/>
      <c r="E1571" s="115"/>
      <c r="F1571" s="115"/>
      <c r="G1571" s="115"/>
      <c r="H1571" s="116"/>
      <c r="I1571" s="116"/>
      <c r="J1571" s="116"/>
    </row>
    <row r="1572" spans="1:10" s="88" customFormat="1" x14ac:dyDescent="0.2">
      <c r="A1572" s="114"/>
      <c r="D1572" s="94"/>
      <c r="E1572" s="115"/>
      <c r="F1572" s="115"/>
      <c r="G1572" s="115"/>
      <c r="H1572" s="116"/>
      <c r="I1572" s="116"/>
      <c r="J1572" s="116"/>
    </row>
    <row r="1573" spans="1:10" s="88" customFormat="1" x14ac:dyDescent="0.2">
      <c r="A1573" s="114"/>
      <c r="D1573" s="94"/>
      <c r="E1573" s="115"/>
      <c r="F1573" s="115"/>
      <c r="G1573" s="115"/>
      <c r="H1573" s="116"/>
      <c r="I1573" s="116"/>
      <c r="J1573" s="116"/>
    </row>
    <row r="1574" spans="1:10" s="88" customFormat="1" x14ac:dyDescent="0.2">
      <c r="A1574" s="114"/>
      <c r="D1574" s="94"/>
      <c r="E1574" s="115"/>
      <c r="F1574" s="115"/>
      <c r="G1574" s="115"/>
      <c r="H1574" s="116"/>
      <c r="I1574" s="116"/>
      <c r="J1574" s="116"/>
    </row>
    <row r="1575" spans="1:10" s="88" customFormat="1" x14ac:dyDescent="0.2">
      <c r="A1575" s="114"/>
      <c r="D1575" s="94"/>
      <c r="E1575" s="115"/>
      <c r="F1575" s="115"/>
      <c r="G1575" s="115"/>
      <c r="H1575" s="116"/>
      <c r="I1575" s="116"/>
      <c r="J1575" s="116"/>
    </row>
    <row r="1576" spans="1:10" s="88" customFormat="1" x14ac:dyDescent="0.2">
      <c r="A1576" s="114"/>
      <c r="D1576" s="94"/>
      <c r="E1576" s="115"/>
      <c r="F1576" s="115"/>
      <c r="G1576" s="115"/>
      <c r="H1576" s="116"/>
      <c r="I1576" s="116"/>
      <c r="J1576" s="116"/>
    </row>
    <row r="1577" spans="1:10" s="88" customFormat="1" x14ac:dyDescent="0.2">
      <c r="A1577" s="114"/>
      <c r="D1577" s="94"/>
      <c r="E1577" s="115"/>
      <c r="F1577" s="115"/>
      <c r="G1577" s="115"/>
      <c r="H1577" s="116"/>
      <c r="I1577" s="116"/>
      <c r="J1577" s="116"/>
    </row>
    <row r="1578" spans="1:10" s="88" customFormat="1" x14ac:dyDescent="0.2">
      <c r="A1578" s="114"/>
      <c r="D1578" s="94"/>
      <c r="E1578" s="115"/>
      <c r="F1578" s="115"/>
      <c r="G1578" s="115"/>
      <c r="H1578" s="116"/>
      <c r="I1578" s="116"/>
      <c r="J1578" s="116"/>
    </row>
    <row r="1579" spans="1:10" s="88" customFormat="1" x14ac:dyDescent="0.2">
      <c r="A1579" s="114"/>
      <c r="D1579" s="94"/>
      <c r="E1579" s="115"/>
      <c r="F1579" s="115"/>
      <c r="G1579" s="115"/>
      <c r="H1579" s="116"/>
      <c r="I1579" s="116"/>
      <c r="J1579" s="116"/>
    </row>
    <row r="1580" spans="1:10" s="88" customFormat="1" x14ac:dyDescent="0.2">
      <c r="A1580" s="114"/>
      <c r="D1580" s="94"/>
      <c r="E1580" s="115"/>
      <c r="F1580" s="115"/>
      <c r="G1580" s="115"/>
      <c r="H1580" s="116"/>
      <c r="I1580" s="116"/>
      <c r="J1580" s="116"/>
    </row>
    <row r="1581" spans="1:10" s="88" customFormat="1" x14ac:dyDescent="0.2">
      <c r="A1581" s="114"/>
      <c r="D1581" s="94"/>
      <c r="E1581" s="115"/>
      <c r="F1581" s="115"/>
      <c r="G1581" s="115"/>
      <c r="H1581" s="116"/>
      <c r="I1581" s="116"/>
      <c r="J1581" s="116"/>
    </row>
    <row r="1582" spans="1:10" s="88" customFormat="1" x14ac:dyDescent="0.2">
      <c r="A1582" s="114"/>
      <c r="D1582" s="94"/>
      <c r="E1582" s="115"/>
      <c r="F1582" s="115"/>
      <c r="G1582" s="115"/>
      <c r="H1582" s="116"/>
      <c r="I1582" s="116"/>
      <c r="J1582" s="116"/>
    </row>
    <row r="1583" spans="1:10" s="88" customFormat="1" x14ac:dyDescent="0.2">
      <c r="A1583" s="114"/>
      <c r="D1583" s="94"/>
      <c r="E1583" s="115"/>
      <c r="F1583" s="115"/>
      <c r="G1583" s="115"/>
      <c r="H1583" s="116"/>
      <c r="I1583" s="116"/>
      <c r="J1583" s="116"/>
    </row>
    <row r="1584" spans="1:10" s="88" customFormat="1" x14ac:dyDescent="0.2">
      <c r="A1584" s="114"/>
      <c r="D1584" s="94"/>
      <c r="E1584" s="115"/>
      <c r="F1584" s="115"/>
      <c r="G1584" s="115"/>
      <c r="H1584" s="116"/>
      <c r="I1584" s="116"/>
      <c r="J1584" s="116"/>
    </row>
    <row r="1585" spans="1:10" s="88" customFormat="1" x14ac:dyDescent="0.2">
      <c r="A1585" s="114"/>
      <c r="D1585" s="94"/>
      <c r="E1585" s="115"/>
      <c r="F1585" s="115"/>
      <c r="G1585" s="115"/>
      <c r="H1585" s="116"/>
      <c r="I1585" s="116"/>
      <c r="J1585" s="116"/>
    </row>
    <row r="1586" spans="1:10" s="88" customFormat="1" x14ac:dyDescent="0.2">
      <c r="A1586" s="114"/>
      <c r="D1586" s="94"/>
      <c r="E1586" s="115"/>
      <c r="F1586" s="115"/>
      <c r="G1586" s="115"/>
      <c r="H1586" s="116"/>
      <c r="I1586" s="116"/>
      <c r="J1586" s="116"/>
    </row>
    <row r="1587" spans="1:10" s="88" customFormat="1" x14ac:dyDescent="0.2">
      <c r="A1587" s="114"/>
      <c r="D1587" s="94"/>
      <c r="E1587" s="115"/>
      <c r="F1587" s="115"/>
      <c r="G1587" s="115"/>
      <c r="H1587" s="116"/>
      <c r="I1587" s="116"/>
      <c r="J1587" s="116"/>
    </row>
    <row r="1588" spans="1:10" s="88" customFormat="1" x14ac:dyDescent="0.2">
      <c r="A1588" s="114"/>
      <c r="D1588" s="94"/>
      <c r="E1588" s="115"/>
      <c r="F1588" s="115"/>
      <c r="G1588" s="115"/>
      <c r="H1588" s="116"/>
      <c r="I1588" s="116"/>
      <c r="J1588" s="116"/>
    </row>
    <row r="1589" spans="1:10" s="88" customFormat="1" x14ac:dyDescent="0.2">
      <c r="A1589" s="114"/>
      <c r="D1589" s="94"/>
      <c r="E1589" s="115"/>
      <c r="F1589" s="115"/>
      <c r="G1589" s="115"/>
      <c r="H1589" s="116"/>
      <c r="I1589" s="116"/>
      <c r="J1589" s="116"/>
    </row>
    <row r="1590" spans="1:10" s="88" customFormat="1" x14ac:dyDescent="0.2">
      <c r="A1590" s="114"/>
      <c r="D1590" s="94"/>
      <c r="E1590" s="115"/>
      <c r="F1590" s="115"/>
      <c r="G1590" s="115"/>
      <c r="H1590" s="116"/>
      <c r="I1590" s="116"/>
      <c r="J1590" s="116"/>
    </row>
    <row r="1591" spans="1:10" s="88" customFormat="1" x14ac:dyDescent="0.2">
      <c r="A1591" s="114"/>
      <c r="D1591" s="94"/>
      <c r="E1591" s="115"/>
      <c r="F1591" s="115"/>
      <c r="G1591" s="115"/>
      <c r="H1591" s="116"/>
      <c r="I1591" s="116"/>
      <c r="J1591" s="116"/>
    </row>
    <row r="1592" spans="1:10" s="88" customFormat="1" x14ac:dyDescent="0.2">
      <c r="A1592" s="114"/>
      <c r="D1592" s="94"/>
      <c r="E1592" s="115"/>
      <c r="F1592" s="115"/>
      <c r="G1592" s="115"/>
      <c r="H1592" s="116"/>
      <c r="I1592" s="116"/>
      <c r="J1592" s="116"/>
    </row>
    <row r="1593" spans="1:10" s="88" customFormat="1" x14ac:dyDescent="0.2">
      <c r="A1593" s="114"/>
      <c r="D1593" s="94"/>
      <c r="E1593" s="115"/>
      <c r="F1593" s="115"/>
      <c r="G1593" s="115"/>
      <c r="H1593" s="116"/>
      <c r="I1593" s="116"/>
      <c r="J1593" s="116"/>
    </row>
    <row r="1594" spans="1:10" s="88" customFormat="1" x14ac:dyDescent="0.2">
      <c r="A1594" s="114"/>
      <c r="D1594" s="94"/>
      <c r="E1594" s="115"/>
      <c r="F1594" s="115"/>
      <c r="G1594" s="115"/>
      <c r="H1594" s="116"/>
      <c r="I1594" s="116"/>
      <c r="J1594" s="116"/>
    </row>
    <row r="1595" spans="1:10" s="88" customFormat="1" x14ac:dyDescent="0.2">
      <c r="A1595" s="114"/>
      <c r="D1595" s="94"/>
      <c r="E1595" s="115"/>
      <c r="F1595" s="115"/>
      <c r="G1595" s="115"/>
      <c r="H1595" s="116"/>
      <c r="I1595" s="116"/>
      <c r="J1595" s="116"/>
    </row>
    <row r="1596" spans="1:10" s="88" customFormat="1" x14ac:dyDescent="0.2">
      <c r="A1596" s="114"/>
      <c r="D1596" s="94"/>
      <c r="E1596" s="115"/>
      <c r="F1596" s="115"/>
      <c r="G1596" s="115"/>
      <c r="H1596" s="116"/>
      <c r="I1596" s="116"/>
      <c r="J1596" s="116"/>
    </row>
    <row r="1597" spans="1:10" s="88" customFormat="1" x14ac:dyDescent="0.2">
      <c r="A1597" s="114"/>
      <c r="D1597" s="94"/>
      <c r="E1597" s="115"/>
      <c r="F1597" s="115"/>
      <c r="G1597" s="115"/>
      <c r="H1597" s="116"/>
      <c r="I1597" s="116"/>
      <c r="J1597" s="116"/>
    </row>
    <row r="1598" spans="1:10" s="88" customFormat="1" x14ac:dyDescent="0.2">
      <c r="A1598" s="114"/>
      <c r="D1598" s="94"/>
      <c r="E1598" s="115"/>
      <c r="F1598" s="115"/>
      <c r="G1598" s="115"/>
      <c r="H1598" s="116"/>
      <c r="I1598" s="116"/>
      <c r="J1598" s="116"/>
    </row>
    <row r="1599" spans="1:10" s="88" customFormat="1" x14ac:dyDescent="0.2">
      <c r="A1599" s="114"/>
      <c r="D1599" s="94"/>
      <c r="E1599" s="115"/>
      <c r="F1599" s="115"/>
      <c r="G1599" s="115"/>
      <c r="H1599" s="116"/>
      <c r="I1599" s="116"/>
      <c r="J1599" s="116"/>
    </row>
    <row r="1600" spans="1:10" s="88" customFormat="1" x14ac:dyDescent="0.2">
      <c r="A1600" s="114"/>
      <c r="D1600" s="94"/>
      <c r="E1600" s="115"/>
      <c r="F1600" s="115"/>
      <c r="G1600" s="115"/>
      <c r="H1600" s="116"/>
      <c r="I1600" s="116"/>
      <c r="J1600" s="116"/>
    </row>
    <row r="1601" spans="1:10" s="88" customFormat="1" x14ac:dyDescent="0.2">
      <c r="A1601" s="114"/>
      <c r="D1601" s="94"/>
      <c r="E1601" s="115"/>
      <c r="F1601" s="115"/>
      <c r="G1601" s="115"/>
      <c r="H1601" s="116"/>
      <c r="I1601" s="116"/>
      <c r="J1601" s="116"/>
    </row>
    <row r="1602" spans="1:10" s="88" customFormat="1" x14ac:dyDescent="0.2">
      <c r="A1602" s="114"/>
      <c r="D1602" s="94"/>
      <c r="E1602" s="115"/>
      <c r="F1602" s="115"/>
      <c r="G1602" s="115"/>
      <c r="H1602" s="116"/>
      <c r="I1602" s="116"/>
      <c r="J1602" s="116"/>
    </row>
    <row r="1603" spans="1:10" s="88" customFormat="1" x14ac:dyDescent="0.2">
      <c r="A1603" s="114"/>
      <c r="D1603" s="94"/>
      <c r="E1603" s="115"/>
      <c r="F1603" s="115"/>
      <c r="G1603" s="115"/>
      <c r="H1603" s="116"/>
      <c r="I1603" s="116"/>
      <c r="J1603" s="116"/>
    </row>
    <row r="1604" spans="1:10" s="88" customFormat="1" x14ac:dyDescent="0.2">
      <c r="A1604" s="114"/>
      <c r="D1604" s="94"/>
      <c r="E1604" s="115"/>
      <c r="F1604" s="115"/>
      <c r="G1604" s="115"/>
      <c r="H1604" s="116"/>
      <c r="I1604" s="116"/>
      <c r="J1604" s="116"/>
    </row>
    <row r="1605" spans="1:10" s="88" customFormat="1" x14ac:dyDescent="0.2">
      <c r="A1605" s="114"/>
      <c r="D1605" s="94"/>
      <c r="E1605" s="115"/>
      <c r="F1605" s="115"/>
      <c r="G1605" s="115"/>
      <c r="H1605" s="116"/>
      <c r="I1605" s="116"/>
      <c r="J1605" s="116"/>
    </row>
    <row r="1606" spans="1:10" s="88" customFormat="1" x14ac:dyDescent="0.2">
      <c r="A1606" s="114"/>
      <c r="D1606" s="94"/>
      <c r="E1606" s="115"/>
      <c r="F1606" s="115"/>
      <c r="G1606" s="115"/>
      <c r="H1606" s="116"/>
      <c r="I1606" s="116"/>
      <c r="J1606" s="116"/>
    </row>
    <row r="1607" spans="1:10" s="88" customFormat="1" x14ac:dyDescent="0.2">
      <c r="A1607" s="114"/>
      <c r="D1607" s="94"/>
      <c r="E1607" s="115"/>
      <c r="F1607" s="115"/>
      <c r="G1607" s="115"/>
      <c r="H1607" s="116"/>
      <c r="I1607" s="116"/>
      <c r="J1607" s="116"/>
    </row>
    <row r="1608" spans="1:10" s="88" customFormat="1" x14ac:dyDescent="0.2">
      <c r="A1608" s="114"/>
      <c r="D1608" s="94"/>
      <c r="E1608" s="115"/>
      <c r="F1608" s="115"/>
      <c r="G1608" s="115"/>
      <c r="H1608" s="116"/>
      <c r="I1608" s="116"/>
      <c r="J1608" s="116"/>
    </row>
    <row r="1609" spans="1:10" s="88" customFormat="1" x14ac:dyDescent="0.2">
      <c r="A1609" s="114"/>
      <c r="D1609" s="94"/>
      <c r="E1609" s="115"/>
      <c r="F1609" s="115"/>
      <c r="G1609" s="115"/>
      <c r="H1609" s="116"/>
      <c r="I1609" s="116"/>
      <c r="J1609" s="116"/>
    </row>
    <row r="1610" spans="1:10" s="88" customFormat="1" x14ac:dyDescent="0.2">
      <c r="A1610" s="114"/>
      <c r="D1610" s="94"/>
      <c r="E1610" s="115"/>
      <c r="F1610" s="115"/>
      <c r="G1610" s="115"/>
      <c r="H1610" s="116"/>
      <c r="I1610" s="116"/>
      <c r="J1610" s="116"/>
    </row>
    <row r="1611" spans="1:10" s="88" customFormat="1" x14ac:dyDescent="0.2">
      <c r="A1611" s="114"/>
      <c r="D1611" s="94"/>
      <c r="E1611" s="115"/>
      <c r="F1611" s="115"/>
      <c r="G1611" s="115"/>
      <c r="H1611" s="116"/>
      <c r="I1611" s="116"/>
      <c r="J1611" s="116"/>
    </row>
    <row r="1612" spans="1:10" s="88" customFormat="1" x14ac:dyDescent="0.2">
      <c r="A1612" s="114"/>
      <c r="D1612" s="94"/>
      <c r="E1612" s="115"/>
      <c r="F1612" s="115"/>
      <c r="G1612" s="115"/>
      <c r="H1612" s="116"/>
      <c r="I1612" s="116"/>
      <c r="J1612" s="116"/>
    </row>
    <row r="1613" spans="1:10" s="88" customFormat="1" x14ac:dyDescent="0.2">
      <c r="A1613" s="114"/>
      <c r="D1613" s="94"/>
      <c r="E1613" s="115"/>
      <c r="F1613" s="115"/>
      <c r="G1613" s="115"/>
      <c r="H1613" s="116"/>
      <c r="I1613" s="116"/>
      <c r="J1613" s="116"/>
    </row>
    <row r="1614" spans="1:10" s="88" customFormat="1" x14ac:dyDescent="0.2">
      <c r="A1614" s="114"/>
      <c r="D1614" s="94"/>
      <c r="E1614" s="115"/>
      <c r="F1614" s="115"/>
      <c r="G1614" s="115"/>
      <c r="H1614" s="116"/>
      <c r="I1614" s="116"/>
      <c r="J1614" s="116"/>
    </row>
    <row r="1615" spans="1:10" s="88" customFormat="1" x14ac:dyDescent="0.2">
      <c r="A1615" s="114"/>
      <c r="D1615" s="94"/>
      <c r="E1615" s="115"/>
      <c r="F1615" s="115"/>
      <c r="G1615" s="115"/>
      <c r="H1615" s="116"/>
      <c r="I1615" s="116"/>
      <c r="J1615" s="116"/>
    </row>
    <row r="1616" spans="1:10" s="88" customFormat="1" x14ac:dyDescent="0.2">
      <c r="A1616" s="114"/>
      <c r="D1616" s="94"/>
      <c r="E1616" s="115"/>
      <c r="F1616" s="115"/>
      <c r="G1616" s="115"/>
      <c r="H1616" s="116"/>
      <c r="I1616" s="116"/>
      <c r="J1616" s="116"/>
    </row>
    <row r="1617" spans="1:10" s="88" customFormat="1" x14ac:dyDescent="0.2">
      <c r="A1617" s="114"/>
      <c r="D1617" s="94"/>
      <c r="E1617" s="115"/>
      <c r="F1617" s="115"/>
      <c r="G1617" s="115"/>
      <c r="H1617" s="116"/>
      <c r="I1617" s="116"/>
      <c r="J1617" s="116"/>
    </row>
    <row r="1618" spans="1:10" s="88" customFormat="1" x14ac:dyDescent="0.2">
      <c r="A1618" s="114"/>
      <c r="D1618" s="94"/>
      <c r="E1618" s="115"/>
      <c r="F1618" s="115"/>
      <c r="G1618" s="115"/>
      <c r="H1618" s="116"/>
      <c r="I1618" s="116"/>
      <c r="J1618" s="116"/>
    </row>
    <row r="1619" spans="1:10" s="88" customFormat="1" x14ac:dyDescent="0.2">
      <c r="A1619" s="114"/>
      <c r="D1619" s="94"/>
      <c r="E1619" s="115"/>
      <c r="F1619" s="115"/>
      <c r="G1619" s="115"/>
      <c r="H1619" s="116"/>
      <c r="I1619" s="116"/>
      <c r="J1619" s="116"/>
    </row>
    <row r="1620" spans="1:10" s="88" customFormat="1" x14ac:dyDescent="0.2">
      <c r="A1620" s="114"/>
      <c r="D1620" s="94"/>
      <c r="E1620" s="115"/>
      <c r="F1620" s="115"/>
      <c r="G1620" s="115"/>
      <c r="H1620" s="116"/>
      <c r="I1620" s="116"/>
      <c r="J1620" s="116"/>
    </row>
    <row r="1621" spans="1:10" s="88" customFormat="1" x14ac:dyDescent="0.2">
      <c r="A1621" s="114"/>
      <c r="D1621" s="94"/>
      <c r="E1621" s="115"/>
      <c r="F1621" s="115"/>
      <c r="G1621" s="115"/>
      <c r="H1621" s="116"/>
      <c r="I1621" s="116"/>
      <c r="J1621" s="116"/>
    </row>
    <row r="1622" spans="1:10" s="88" customFormat="1" x14ac:dyDescent="0.2">
      <c r="A1622" s="114"/>
      <c r="D1622" s="94"/>
      <c r="E1622" s="115"/>
      <c r="F1622" s="115"/>
      <c r="G1622" s="115"/>
      <c r="H1622" s="116"/>
      <c r="I1622" s="116"/>
      <c r="J1622" s="116"/>
    </row>
    <row r="1623" spans="1:10" s="88" customFormat="1" x14ac:dyDescent="0.2">
      <c r="A1623" s="114"/>
      <c r="D1623" s="94"/>
      <c r="E1623" s="115"/>
      <c r="F1623" s="115"/>
      <c r="G1623" s="115"/>
      <c r="H1623" s="116"/>
      <c r="I1623" s="116"/>
      <c r="J1623" s="116"/>
    </row>
    <row r="1624" spans="1:10" s="88" customFormat="1" x14ac:dyDescent="0.2">
      <c r="A1624" s="114"/>
      <c r="D1624" s="94"/>
      <c r="E1624" s="115"/>
      <c r="F1624" s="115"/>
      <c r="G1624" s="115"/>
      <c r="H1624" s="116"/>
      <c r="I1624" s="116"/>
      <c r="J1624" s="116"/>
    </row>
    <row r="1625" spans="1:10" s="88" customFormat="1" x14ac:dyDescent="0.2">
      <c r="A1625" s="114"/>
      <c r="D1625" s="94"/>
      <c r="E1625" s="115"/>
      <c r="F1625" s="115"/>
      <c r="G1625" s="115"/>
      <c r="H1625" s="116"/>
      <c r="I1625" s="116"/>
      <c r="J1625" s="116"/>
    </row>
    <row r="1626" spans="1:10" s="88" customFormat="1" x14ac:dyDescent="0.2">
      <c r="A1626" s="114"/>
      <c r="D1626" s="94"/>
      <c r="E1626" s="115"/>
      <c r="F1626" s="115"/>
      <c r="G1626" s="115"/>
      <c r="H1626" s="116"/>
      <c r="I1626" s="116"/>
      <c r="J1626" s="116"/>
    </row>
    <row r="1627" spans="1:10" s="88" customFormat="1" x14ac:dyDescent="0.2">
      <c r="A1627" s="114"/>
      <c r="D1627" s="94"/>
      <c r="E1627" s="115"/>
      <c r="F1627" s="115"/>
      <c r="G1627" s="115"/>
      <c r="H1627" s="116"/>
      <c r="I1627" s="116"/>
      <c r="J1627" s="116"/>
    </row>
    <row r="1628" spans="1:10" s="88" customFormat="1" x14ac:dyDescent="0.2">
      <c r="A1628" s="114"/>
      <c r="D1628" s="94"/>
      <c r="E1628" s="115"/>
      <c r="F1628" s="115"/>
      <c r="G1628" s="115"/>
      <c r="H1628" s="116"/>
      <c r="I1628" s="116"/>
      <c r="J1628" s="116"/>
    </row>
    <row r="1629" spans="1:10" s="88" customFormat="1" x14ac:dyDescent="0.2">
      <c r="A1629" s="114"/>
      <c r="D1629" s="94"/>
      <c r="E1629" s="115"/>
      <c r="F1629" s="115"/>
      <c r="G1629" s="115"/>
      <c r="H1629" s="116"/>
      <c r="I1629" s="116"/>
      <c r="J1629" s="116"/>
    </row>
    <row r="1630" spans="1:10" s="88" customFormat="1" x14ac:dyDescent="0.2">
      <c r="A1630" s="114"/>
      <c r="D1630" s="94"/>
      <c r="E1630" s="115"/>
      <c r="F1630" s="115"/>
      <c r="G1630" s="115"/>
      <c r="H1630" s="116"/>
      <c r="I1630" s="116"/>
      <c r="J1630" s="116"/>
    </row>
    <row r="1631" spans="1:10" s="88" customFormat="1" x14ac:dyDescent="0.2">
      <c r="A1631" s="114"/>
      <c r="D1631" s="94"/>
      <c r="E1631" s="115"/>
      <c r="F1631" s="115"/>
      <c r="G1631" s="115"/>
      <c r="H1631" s="116"/>
      <c r="I1631" s="116"/>
      <c r="J1631" s="116"/>
    </row>
    <row r="1632" spans="1:10" s="88" customFormat="1" x14ac:dyDescent="0.2">
      <c r="A1632" s="114"/>
      <c r="D1632" s="94"/>
      <c r="E1632" s="115"/>
      <c r="F1632" s="115"/>
      <c r="G1632" s="115"/>
      <c r="H1632" s="116"/>
      <c r="I1632" s="116"/>
      <c r="J1632" s="116"/>
    </row>
    <row r="1633" spans="1:10" s="88" customFormat="1" x14ac:dyDescent="0.2">
      <c r="A1633" s="114"/>
      <c r="D1633" s="94"/>
      <c r="E1633" s="115"/>
      <c r="F1633" s="115"/>
      <c r="G1633" s="115"/>
      <c r="H1633" s="116"/>
      <c r="I1633" s="116"/>
      <c r="J1633" s="116"/>
    </row>
    <row r="1634" spans="1:10" s="88" customFormat="1" x14ac:dyDescent="0.2">
      <c r="A1634" s="114"/>
      <c r="D1634" s="94"/>
      <c r="E1634" s="115"/>
      <c r="F1634" s="115"/>
      <c r="G1634" s="115"/>
      <c r="H1634" s="116"/>
      <c r="I1634" s="116"/>
      <c r="J1634" s="116"/>
    </row>
    <row r="1635" spans="1:10" s="88" customFormat="1" x14ac:dyDescent="0.2">
      <c r="A1635" s="114"/>
      <c r="D1635" s="94"/>
      <c r="E1635" s="115"/>
      <c r="F1635" s="115"/>
      <c r="G1635" s="115"/>
      <c r="H1635" s="116"/>
      <c r="I1635" s="116"/>
      <c r="J1635" s="116"/>
    </row>
    <row r="1636" spans="1:10" s="88" customFormat="1" x14ac:dyDescent="0.2">
      <c r="A1636" s="114"/>
      <c r="D1636" s="94"/>
      <c r="E1636" s="115"/>
      <c r="F1636" s="115"/>
      <c r="G1636" s="115"/>
      <c r="H1636" s="116"/>
      <c r="I1636" s="116"/>
      <c r="J1636" s="116"/>
    </row>
    <row r="1637" spans="1:10" s="88" customFormat="1" x14ac:dyDescent="0.2">
      <c r="A1637" s="114"/>
      <c r="D1637" s="94"/>
      <c r="E1637" s="115"/>
      <c r="F1637" s="115"/>
      <c r="G1637" s="115"/>
      <c r="H1637" s="116"/>
      <c r="I1637" s="116"/>
      <c r="J1637" s="116"/>
    </row>
    <row r="1638" spans="1:10" s="88" customFormat="1" x14ac:dyDescent="0.2">
      <c r="A1638" s="114"/>
      <c r="D1638" s="94"/>
      <c r="E1638" s="115"/>
      <c r="F1638" s="115"/>
      <c r="G1638" s="115"/>
      <c r="H1638" s="116"/>
      <c r="I1638" s="116"/>
      <c r="J1638" s="116"/>
    </row>
    <row r="1639" spans="1:10" s="88" customFormat="1" x14ac:dyDescent="0.2">
      <c r="A1639" s="114"/>
      <c r="D1639" s="94"/>
      <c r="E1639" s="115"/>
      <c r="F1639" s="115"/>
      <c r="G1639" s="115"/>
      <c r="H1639" s="116"/>
      <c r="I1639" s="116"/>
      <c r="J1639" s="116"/>
    </row>
    <row r="1640" spans="1:10" s="88" customFormat="1" x14ac:dyDescent="0.2">
      <c r="A1640" s="114"/>
      <c r="D1640" s="94"/>
      <c r="E1640" s="115"/>
      <c r="F1640" s="115"/>
      <c r="G1640" s="115"/>
      <c r="H1640" s="116"/>
      <c r="I1640" s="116"/>
      <c r="J1640" s="116"/>
    </row>
    <row r="1641" spans="1:10" s="88" customFormat="1" x14ac:dyDescent="0.2">
      <c r="A1641" s="114"/>
      <c r="D1641" s="94"/>
      <c r="E1641" s="115"/>
      <c r="F1641" s="115"/>
      <c r="G1641" s="115"/>
      <c r="H1641" s="116"/>
      <c r="I1641" s="116"/>
      <c r="J1641" s="116"/>
    </row>
    <row r="1642" spans="1:10" s="88" customFormat="1" x14ac:dyDescent="0.2">
      <c r="A1642" s="114"/>
      <c r="D1642" s="94"/>
      <c r="E1642" s="115"/>
      <c r="F1642" s="115"/>
      <c r="G1642" s="115"/>
      <c r="H1642" s="116"/>
      <c r="I1642" s="116"/>
      <c r="J1642" s="116"/>
    </row>
    <row r="1643" spans="1:10" s="88" customFormat="1" x14ac:dyDescent="0.2">
      <c r="A1643" s="114"/>
      <c r="D1643" s="94"/>
      <c r="E1643" s="115"/>
      <c r="F1643" s="115"/>
      <c r="G1643" s="115"/>
      <c r="H1643" s="116"/>
      <c r="I1643" s="116"/>
      <c r="J1643" s="116"/>
    </row>
    <row r="1644" spans="1:10" s="88" customFormat="1" x14ac:dyDescent="0.2">
      <c r="A1644" s="114"/>
      <c r="D1644" s="94"/>
      <c r="E1644" s="115"/>
      <c r="F1644" s="115"/>
      <c r="G1644" s="115"/>
      <c r="H1644" s="116"/>
      <c r="I1644" s="116"/>
      <c r="J1644" s="116"/>
    </row>
    <row r="1645" spans="1:10" s="88" customFormat="1" x14ac:dyDescent="0.2">
      <c r="A1645" s="114"/>
      <c r="D1645" s="94"/>
      <c r="E1645" s="115"/>
      <c r="F1645" s="115"/>
      <c r="G1645" s="115"/>
      <c r="H1645" s="116"/>
      <c r="I1645" s="116"/>
      <c r="J1645" s="116"/>
    </row>
    <row r="1646" spans="1:10" s="88" customFormat="1" x14ac:dyDescent="0.2">
      <c r="A1646" s="114"/>
      <c r="D1646" s="94"/>
      <c r="E1646" s="115"/>
      <c r="F1646" s="115"/>
      <c r="G1646" s="115"/>
      <c r="H1646" s="116"/>
      <c r="I1646" s="116"/>
      <c r="J1646" s="116"/>
    </row>
    <row r="1647" spans="1:10" s="88" customFormat="1" x14ac:dyDescent="0.2">
      <c r="A1647" s="114"/>
      <c r="D1647" s="94"/>
      <c r="E1647" s="115"/>
      <c r="F1647" s="115"/>
      <c r="G1647" s="115"/>
      <c r="H1647" s="116"/>
      <c r="I1647" s="116"/>
      <c r="J1647" s="116"/>
    </row>
    <row r="1648" spans="1:10" s="88" customFormat="1" x14ac:dyDescent="0.2">
      <c r="A1648" s="114"/>
      <c r="D1648" s="94"/>
      <c r="E1648" s="115"/>
      <c r="F1648" s="115"/>
      <c r="G1648" s="115"/>
      <c r="H1648" s="116"/>
      <c r="I1648" s="116"/>
      <c r="J1648" s="116"/>
    </row>
    <row r="1649" spans="1:10" s="88" customFormat="1" x14ac:dyDescent="0.2">
      <c r="A1649" s="114"/>
      <c r="D1649" s="94"/>
      <c r="E1649" s="115"/>
      <c r="F1649" s="115"/>
      <c r="G1649" s="115"/>
      <c r="H1649" s="116"/>
      <c r="I1649" s="116"/>
      <c r="J1649" s="116"/>
    </row>
    <row r="1650" spans="1:10" s="88" customFormat="1" x14ac:dyDescent="0.2">
      <c r="A1650" s="114"/>
      <c r="D1650" s="94"/>
      <c r="E1650" s="115"/>
      <c r="F1650" s="115"/>
      <c r="G1650" s="115"/>
      <c r="H1650" s="116"/>
      <c r="I1650" s="116"/>
      <c r="J1650" s="116"/>
    </row>
    <row r="1651" spans="1:10" s="88" customFormat="1" x14ac:dyDescent="0.2">
      <c r="A1651" s="114"/>
      <c r="D1651" s="94"/>
      <c r="E1651" s="115"/>
      <c r="F1651" s="115"/>
      <c r="G1651" s="115"/>
      <c r="H1651" s="116"/>
      <c r="I1651" s="116"/>
      <c r="J1651" s="116"/>
    </row>
    <row r="1652" spans="1:10" s="88" customFormat="1" x14ac:dyDescent="0.2">
      <c r="A1652" s="114"/>
      <c r="D1652" s="94"/>
      <c r="E1652" s="115"/>
      <c r="F1652" s="115"/>
      <c r="G1652" s="115"/>
      <c r="H1652" s="116"/>
      <c r="I1652" s="116"/>
      <c r="J1652" s="116"/>
    </row>
    <row r="1653" spans="1:10" s="88" customFormat="1" x14ac:dyDescent="0.2">
      <c r="A1653" s="114"/>
      <c r="D1653" s="94"/>
      <c r="E1653" s="115"/>
      <c r="F1653" s="115"/>
      <c r="G1653" s="115"/>
      <c r="H1653" s="116"/>
      <c r="I1653" s="116"/>
      <c r="J1653" s="116"/>
    </row>
    <row r="1654" spans="1:10" s="88" customFormat="1" x14ac:dyDescent="0.2">
      <c r="A1654" s="114"/>
      <c r="D1654" s="94"/>
      <c r="E1654" s="115"/>
      <c r="F1654" s="115"/>
      <c r="G1654" s="115"/>
      <c r="H1654" s="116"/>
      <c r="I1654" s="116"/>
      <c r="J1654" s="116"/>
    </row>
    <row r="1655" spans="1:10" s="88" customFormat="1" x14ac:dyDescent="0.2">
      <c r="A1655" s="114"/>
      <c r="D1655" s="94"/>
      <c r="E1655" s="115"/>
      <c r="F1655" s="115"/>
      <c r="G1655" s="115"/>
      <c r="H1655" s="116"/>
      <c r="I1655" s="116"/>
      <c r="J1655" s="116"/>
    </row>
    <row r="1656" spans="1:10" s="88" customFormat="1" x14ac:dyDescent="0.2">
      <c r="A1656" s="114"/>
      <c r="D1656" s="94"/>
      <c r="E1656" s="115"/>
      <c r="F1656" s="115"/>
      <c r="G1656" s="115"/>
      <c r="H1656" s="116"/>
      <c r="I1656" s="116"/>
      <c r="J1656" s="116"/>
    </row>
    <row r="1657" spans="1:10" s="88" customFormat="1" x14ac:dyDescent="0.2">
      <c r="A1657" s="114"/>
      <c r="D1657" s="94"/>
      <c r="E1657" s="115"/>
      <c r="F1657" s="115"/>
      <c r="G1657" s="115"/>
      <c r="H1657" s="116"/>
      <c r="I1657" s="116"/>
      <c r="J1657" s="116"/>
    </row>
    <row r="1658" spans="1:10" s="88" customFormat="1" x14ac:dyDescent="0.2">
      <c r="A1658" s="114"/>
      <c r="D1658" s="94"/>
      <c r="E1658" s="115"/>
      <c r="F1658" s="115"/>
      <c r="G1658" s="115"/>
      <c r="H1658" s="116"/>
      <c r="I1658" s="116"/>
      <c r="J1658" s="116"/>
    </row>
    <row r="1659" spans="1:10" s="88" customFormat="1" x14ac:dyDescent="0.2">
      <c r="A1659" s="114"/>
      <c r="D1659" s="94"/>
      <c r="E1659" s="115"/>
      <c r="F1659" s="115"/>
      <c r="G1659" s="115"/>
      <c r="H1659" s="116"/>
      <c r="I1659" s="116"/>
      <c r="J1659" s="116"/>
    </row>
    <row r="1660" spans="1:10" s="88" customFormat="1" x14ac:dyDescent="0.2">
      <c r="A1660" s="114"/>
      <c r="D1660" s="94"/>
      <c r="E1660" s="115"/>
      <c r="F1660" s="115"/>
      <c r="G1660" s="115"/>
      <c r="H1660" s="116"/>
      <c r="I1660" s="116"/>
      <c r="J1660" s="116"/>
    </row>
    <row r="1661" spans="1:10" s="88" customFormat="1" x14ac:dyDescent="0.2">
      <c r="A1661" s="114"/>
      <c r="D1661" s="94"/>
      <c r="E1661" s="115"/>
      <c r="F1661" s="115"/>
      <c r="G1661" s="115"/>
      <c r="H1661" s="116"/>
      <c r="I1661" s="116"/>
      <c r="J1661" s="116"/>
    </row>
    <row r="1662" spans="1:10" s="88" customFormat="1" x14ac:dyDescent="0.2">
      <c r="A1662" s="114"/>
      <c r="D1662" s="94"/>
      <c r="E1662" s="115"/>
      <c r="F1662" s="115"/>
      <c r="G1662" s="115"/>
      <c r="H1662" s="116"/>
      <c r="I1662" s="116"/>
      <c r="J1662" s="116"/>
    </row>
    <row r="1663" spans="1:10" s="88" customFormat="1" x14ac:dyDescent="0.2">
      <c r="A1663" s="114"/>
      <c r="D1663" s="94"/>
      <c r="E1663" s="115"/>
      <c r="F1663" s="115"/>
      <c r="G1663" s="115"/>
      <c r="H1663" s="116"/>
      <c r="I1663" s="116"/>
      <c r="J1663" s="116"/>
    </row>
    <row r="1664" spans="1:10" s="88" customFormat="1" x14ac:dyDescent="0.2">
      <c r="A1664" s="114"/>
      <c r="D1664" s="94"/>
      <c r="E1664" s="115"/>
      <c r="F1664" s="115"/>
      <c r="G1664" s="115"/>
      <c r="H1664" s="116"/>
      <c r="I1664" s="116"/>
      <c r="J1664" s="116"/>
    </row>
    <row r="1665" spans="1:10" s="88" customFormat="1" x14ac:dyDescent="0.2">
      <c r="A1665" s="114"/>
      <c r="D1665" s="94"/>
      <c r="E1665" s="115"/>
      <c r="F1665" s="115"/>
      <c r="G1665" s="115"/>
      <c r="H1665" s="116"/>
      <c r="I1665" s="116"/>
      <c r="J1665" s="116"/>
    </row>
    <row r="1666" spans="1:10" s="88" customFormat="1" x14ac:dyDescent="0.2">
      <c r="A1666" s="114"/>
      <c r="D1666" s="94"/>
      <c r="E1666" s="115"/>
      <c r="F1666" s="115"/>
      <c r="G1666" s="115"/>
      <c r="H1666" s="116"/>
      <c r="I1666" s="116"/>
      <c r="J1666" s="116"/>
    </row>
    <row r="1667" spans="1:10" s="88" customFormat="1" x14ac:dyDescent="0.2">
      <c r="A1667" s="114"/>
      <c r="D1667" s="94"/>
      <c r="E1667" s="115"/>
      <c r="F1667" s="115"/>
      <c r="G1667" s="115"/>
      <c r="H1667" s="116"/>
      <c r="I1667" s="116"/>
      <c r="J1667" s="116"/>
    </row>
    <row r="1668" spans="1:10" s="88" customFormat="1" x14ac:dyDescent="0.2">
      <c r="A1668" s="114"/>
      <c r="D1668" s="94"/>
      <c r="E1668" s="115"/>
      <c r="F1668" s="115"/>
      <c r="G1668" s="115"/>
      <c r="H1668" s="116"/>
      <c r="I1668" s="116"/>
      <c r="J1668" s="116"/>
    </row>
    <row r="1669" spans="1:10" s="88" customFormat="1" x14ac:dyDescent="0.2">
      <c r="A1669" s="114"/>
      <c r="D1669" s="94"/>
      <c r="E1669" s="115"/>
      <c r="F1669" s="115"/>
      <c r="G1669" s="115"/>
      <c r="H1669" s="116"/>
      <c r="I1669" s="116"/>
      <c r="J1669" s="116"/>
    </row>
    <row r="1670" spans="1:10" s="88" customFormat="1" x14ac:dyDescent="0.2">
      <c r="A1670" s="114"/>
      <c r="D1670" s="94"/>
      <c r="E1670" s="115"/>
      <c r="F1670" s="115"/>
      <c r="G1670" s="115"/>
      <c r="H1670" s="116"/>
      <c r="I1670" s="116"/>
      <c r="J1670" s="116"/>
    </row>
    <row r="1671" spans="1:10" s="88" customFormat="1" x14ac:dyDescent="0.2">
      <c r="A1671" s="114"/>
      <c r="D1671" s="94"/>
      <c r="E1671" s="115"/>
      <c r="F1671" s="115"/>
      <c r="G1671" s="115"/>
      <c r="H1671" s="116"/>
      <c r="I1671" s="116"/>
      <c r="J1671" s="116"/>
    </row>
    <row r="1672" spans="1:10" s="88" customFormat="1" x14ac:dyDescent="0.2">
      <c r="A1672" s="114"/>
      <c r="D1672" s="94"/>
      <c r="E1672" s="115"/>
      <c r="F1672" s="115"/>
      <c r="G1672" s="115"/>
      <c r="H1672" s="116"/>
      <c r="I1672" s="116"/>
      <c r="J1672" s="116"/>
    </row>
    <row r="1673" spans="1:10" s="88" customFormat="1" x14ac:dyDescent="0.2">
      <c r="A1673" s="114"/>
      <c r="D1673" s="94"/>
      <c r="E1673" s="115"/>
      <c r="F1673" s="115"/>
      <c r="G1673" s="115"/>
      <c r="H1673" s="116"/>
      <c r="I1673" s="116"/>
      <c r="J1673" s="116"/>
    </row>
    <row r="1674" spans="1:10" s="88" customFormat="1" x14ac:dyDescent="0.2">
      <c r="A1674" s="114"/>
      <c r="D1674" s="94"/>
      <c r="E1674" s="115"/>
      <c r="F1674" s="115"/>
      <c r="G1674" s="115"/>
      <c r="H1674" s="116"/>
      <c r="I1674" s="116"/>
      <c r="J1674" s="116"/>
    </row>
    <row r="1675" spans="1:10" s="88" customFormat="1" x14ac:dyDescent="0.2">
      <c r="A1675" s="114"/>
      <c r="D1675" s="94"/>
      <c r="E1675" s="115"/>
      <c r="F1675" s="115"/>
      <c r="G1675" s="115"/>
      <c r="H1675" s="116"/>
      <c r="I1675" s="116"/>
      <c r="J1675" s="116"/>
    </row>
    <row r="1676" spans="1:10" s="88" customFormat="1" x14ac:dyDescent="0.2">
      <c r="A1676" s="114"/>
      <c r="D1676" s="94"/>
      <c r="E1676" s="115"/>
      <c r="F1676" s="115"/>
      <c r="G1676" s="115"/>
      <c r="H1676" s="116"/>
      <c r="I1676" s="116"/>
      <c r="J1676" s="116"/>
    </row>
    <row r="1677" spans="1:10" s="88" customFormat="1" x14ac:dyDescent="0.2">
      <c r="A1677" s="114"/>
      <c r="D1677" s="94"/>
      <c r="E1677" s="115"/>
      <c r="F1677" s="115"/>
      <c r="G1677" s="115"/>
      <c r="H1677" s="116"/>
      <c r="I1677" s="116"/>
      <c r="J1677" s="116"/>
    </row>
    <row r="1678" spans="1:10" s="88" customFormat="1" x14ac:dyDescent="0.2">
      <c r="A1678" s="114"/>
      <c r="D1678" s="94"/>
      <c r="E1678" s="115"/>
      <c r="F1678" s="115"/>
      <c r="G1678" s="115"/>
      <c r="H1678" s="116"/>
      <c r="I1678" s="116"/>
      <c r="J1678" s="116"/>
    </row>
    <row r="1679" spans="1:10" s="88" customFormat="1" x14ac:dyDescent="0.2">
      <c r="A1679" s="114"/>
      <c r="D1679" s="94"/>
      <c r="E1679" s="115"/>
      <c r="F1679" s="115"/>
      <c r="G1679" s="115"/>
      <c r="H1679" s="116"/>
      <c r="I1679" s="116"/>
      <c r="J1679" s="116"/>
    </row>
    <row r="1680" spans="1:10" s="88" customFormat="1" x14ac:dyDescent="0.2">
      <c r="A1680" s="114"/>
      <c r="D1680" s="94"/>
      <c r="E1680" s="115"/>
      <c r="F1680" s="115"/>
      <c r="G1680" s="115"/>
      <c r="H1680" s="116"/>
      <c r="I1680" s="116"/>
      <c r="J1680" s="116"/>
    </row>
    <row r="1681" spans="1:10" s="88" customFormat="1" x14ac:dyDescent="0.2">
      <c r="A1681" s="114"/>
      <c r="D1681" s="94"/>
      <c r="E1681" s="115"/>
      <c r="F1681" s="115"/>
      <c r="G1681" s="115"/>
      <c r="H1681" s="116"/>
      <c r="I1681" s="116"/>
      <c r="J1681" s="116"/>
    </row>
    <row r="1682" spans="1:10" s="88" customFormat="1" x14ac:dyDescent="0.2">
      <c r="A1682" s="114"/>
      <c r="D1682" s="94"/>
      <c r="E1682" s="115"/>
      <c r="F1682" s="115"/>
      <c r="G1682" s="115"/>
      <c r="H1682" s="116"/>
      <c r="I1682" s="116"/>
      <c r="J1682" s="116"/>
    </row>
    <row r="1683" spans="1:10" s="88" customFormat="1" x14ac:dyDescent="0.2">
      <c r="A1683" s="114"/>
      <c r="D1683" s="94"/>
      <c r="E1683" s="115"/>
      <c r="F1683" s="115"/>
      <c r="G1683" s="115"/>
      <c r="H1683" s="116"/>
      <c r="I1683" s="116"/>
      <c r="J1683" s="116"/>
    </row>
    <row r="1684" spans="1:10" s="88" customFormat="1" x14ac:dyDescent="0.2">
      <c r="A1684" s="114"/>
      <c r="D1684" s="94"/>
      <c r="E1684" s="115"/>
      <c r="F1684" s="115"/>
      <c r="G1684" s="115"/>
      <c r="H1684" s="116"/>
      <c r="I1684" s="116"/>
      <c r="J1684" s="116"/>
    </row>
    <row r="1685" spans="1:10" s="88" customFormat="1" x14ac:dyDescent="0.2">
      <c r="A1685" s="114"/>
      <c r="D1685" s="94"/>
      <c r="E1685" s="115"/>
      <c r="F1685" s="115"/>
      <c r="G1685" s="115"/>
      <c r="H1685" s="116"/>
      <c r="I1685" s="116"/>
      <c r="J1685" s="116"/>
    </row>
    <row r="1686" spans="1:10" s="88" customFormat="1" x14ac:dyDescent="0.2">
      <c r="A1686" s="114"/>
      <c r="D1686" s="94"/>
      <c r="E1686" s="115"/>
      <c r="F1686" s="115"/>
      <c r="G1686" s="115"/>
      <c r="H1686" s="116"/>
      <c r="I1686" s="116"/>
      <c r="J1686" s="116"/>
    </row>
    <row r="1687" spans="1:10" s="88" customFormat="1" x14ac:dyDescent="0.2">
      <c r="A1687" s="114"/>
      <c r="D1687" s="94"/>
      <c r="E1687" s="115"/>
      <c r="F1687" s="115"/>
      <c r="G1687" s="115"/>
      <c r="H1687" s="116"/>
      <c r="I1687" s="116"/>
      <c r="J1687" s="116"/>
    </row>
    <row r="1688" spans="1:10" s="88" customFormat="1" x14ac:dyDescent="0.2">
      <c r="A1688" s="114"/>
      <c r="D1688" s="94"/>
      <c r="E1688" s="115"/>
      <c r="F1688" s="115"/>
      <c r="G1688" s="115"/>
      <c r="H1688" s="116"/>
      <c r="I1688" s="116"/>
      <c r="J1688" s="116"/>
    </row>
    <row r="1689" spans="1:10" s="88" customFormat="1" x14ac:dyDescent="0.2">
      <c r="A1689" s="114"/>
      <c r="D1689" s="94"/>
      <c r="E1689" s="115"/>
      <c r="F1689" s="115"/>
      <c r="G1689" s="115"/>
      <c r="H1689" s="116"/>
      <c r="I1689" s="116"/>
      <c r="J1689" s="116"/>
    </row>
    <row r="1690" spans="1:10" s="88" customFormat="1" x14ac:dyDescent="0.2">
      <c r="A1690" s="114"/>
      <c r="D1690" s="94"/>
      <c r="E1690" s="115"/>
      <c r="F1690" s="115"/>
      <c r="G1690" s="115"/>
      <c r="H1690" s="116"/>
      <c r="I1690" s="116"/>
      <c r="J1690" s="116"/>
    </row>
    <row r="1691" spans="1:10" s="88" customFormat="1" x14ac:dyDescent="0.2">
      <c r="A1691" s="114"/>
      <c r="D1691" s="94"/>
      <c r="E1691" s="115"/>
      <c r="F1691" s="115"/>
      <c r="G1691" s="115"/>
      <c r="H1691" s="116"/>
      <c r="I1691" s="116"/>
      <c r="J1691" s="116"/>
    </row>
    <row r="1692" spans="1:10" s="88" customFormat="1" x14ac:dyDescent="0.2">
      <c r="A1692" s="114"/>
      <c r="D1692" s="94"/>
      <c r="E1692" s="115"/>
      <c r="F1692" s="115"/>
      <c r="G1692" s="115"/>
      <c r="H1692" s="116"/>
      <c r="I1692" s="116"/>
      <c r="J1692" s="116"/>
    </row>
    <row r="1693" spans="1:10" s="88" customFormat="1" x14ac:dyDescent="0.2">
      <c r="A1693" s="114"/>
      <c r="D1693" s="94"/>
      <c r="E1693" s="115"/>
      <c r="F1693" s="115"/>
      <c r="G1693" s="115"/>
      <c r="H1693" s="116"/>
      <c r="I1693" s="116"/>
      <c r="J1693" s="116"/>
    </row>
    <row r="1694" spans="1:10" s="88" customFormat="1" x14ac:dyDescent="0.2">
      <c r="A1694" s="114"/>
      <c r="D1694" s="94"/>
      <c r="E1694" s="115"/>
      <c r="F1694" s="115"/>
      <c r="G1694" s="115"/>
      <c r="H1694" s="116"/>
      <c r="I1694" s="116"/>
      <c r="J1694" s="116"/>
    </row>
    <row r="1695" spans="1:10" s="88" customFormat="1" x14ac:dyDescent="0.2">
      <c r="A1695" s="114"/>
      <c r="D1695" s="94"/>
      <c r="E1695" s="115"/>
      <c r="F1695" s="115"/>
      <c r="G1695" s="115"/>
      <c r="H1695" s="116"/>
      <c r="I1695" s="116"/>
      <c r="J1695" s="116"/>
    </row>
    <row r="1696" spans="1:10" s="88" customFormat="1" x14ac:dyDescent="0.2">
      <c r="A1696" s="114"/>
      <c r="D1696" s="94"/>
      <c r="E1696" s="115"/>
      <c r="F1696" s="115"/>
      <c r="G1696" s="115"/>
      <c r="H1696" s="116"/>
      <c r="I1696" s="116"/>
      <c r="J1696" s="116"/>
    </row>
    <row r="1697" spans="1:10" s="88" customFormat="1" x14ac:dyDescent="0.2">
      <c r="A1697" s="114"/>
      <c r="D1697" s="94"/>
      <c r="E1697" s="115"/>
      <c r="F1697" s="115"/>
      <c r="G1697" s="115"/>
      <c r="H1697" s="116"/>
      <c r="I1697" s="116"/>
      <c r="J1697" s="116"/>
    </row>
    <row r="1698" spans="1:10" s="88" customFormat="1" x14ac:dyDescent="0.2">
      <c r="A1698" s="114"/>
      <c r="D1698" s="94"/>
      <c r="E1698" s="115"/>
      <c r="F1698" s="115"/>
      <c r="G1698" s="115"/>
      <c r="H1698" s="116"/>
      <c r="I1698" s="116"/>
      <c r="J1698" s="116"/>
    </row>
    <row r="1699" spans="1:10" s="88" customFormat="1" x14ac:dyDescent="0.2">
      <c r="A1699" s="114"/>
      <c r="D1699" s="94"/>
      <c r="E1699" s="115"/>
      <c r="F1699" s="115"/>
      <c r="G1699" s="115"/>
      <c r="H1699" s="116"/>
      <c r="I1699" s="116"/>
      <c r="J1699" s="116"/>
    </row>
    <row r="1700" spans="1:10" s="88" customFormat="1" x14ac:dyDescent="0.2">
      <c r="A1700" s="114"/>
      <c r="D1700" s="94"/>
      <c r="E1700" s="115"/>
      <c r="F1700" s="115"/>
      <c r="G1700" s="115"/>
      <c r="H1700" s="116"/>
      <c r="I1700" s="116"/>
      <c r="J1700" s="116"/>
    </row>
    <row r="1701" spans="1:10" s="88" customFormat="1" x14ac:dyDescent="0.2">
      <c r="A1701" s="114"/>
      <c r="D1701" s="94"/>
      <c r="E1701" s="115"/>
      <c r="F1701" s="115"/>
      <c r="G1701" s="115"/>
      <c r="H1701" s="116"/>
      <c r="I1701" s="116"/>
      <c r="J1701" s="116"/>
    </row>
    <row r="1702" spans="1:10" s="88" customFormat="1" x14ac:dyDescent="0.2">
      <c r="A1702" s="114"/>
      <c r="D1702" s="94"/>
      <c r="E1702" s="115"/>
      <c r="F1702" s="115"/>
      <c r="G1702" s="115"/>
      <c r="H1702" s="116"/>
      <c r="I1702" s="116"/>
      <c r="J1702" s="116"/>
    </row>
    <row r="1703" spans="1:10" s="88" customFormat="1" x14ac:dyDescent="0.2">
      <c r="A1703" s="114"/>
      <c r="D1703" s="94"/>
      <c r="E1703" s="115"/>
      <c r="F1703" s="115"/>
      <c r="G1703" s="115"/>
      <c r="H1703" s="116"/>
      <c r="I1703" s="116"/>
      <c r="J1703" s="116"/>
    </row>
    <row r="1704" spans="1:10" s="88" customFormat="1" x14ac:dyDescent="0.2">
      <c r="A1704" s="114"/>
      <c r="D1704" s="94"/>
      <c r="E1704" s="115"/>
      <c r="F1704" s="115"/>
      <c r="G1704" s="115"/>
      <c r="H1704" s="116"/>
      <c r="I1704" s="116"/>
      <c r="J1704" s="116"/>
    </row>
    <row r="1705" spans="1:10" s="88" customFormat="1" x14ac:dyDescent="0.2">
      <c r="A1705" s="114"/>
      <c r="D1705" s="94"/>
      <c r="E1705" s="115"/>
      <c r="F1705" s="115"/>
      <c r="G1705" s="115"/>
      <c r="H1705" s="116"/>
      <c r="I1705" s="116"/>
      <c r="J1705" s="116"/>
    </row>
    <row r="1706" spans="1:10" s="88" customFormat="1" x14ac:dyDescent="0.2">
      <c r="A1706" s="114"/>
      <c r="D1706" s="94"/>
      <c r="E1706" s="115"/>
      <c r="F1706" s="115"/>
      <c r="G1706" s="115"/>
      <c r="H1706" s="116"/>
      <c r="I1706" s="116"/>
      <c r="J1706" s="116"/>
    </row>
    <row r="1707" spans="1:10" s="88" customFormat="1" x14ac:dyDescent="0.2">
      <c r="A1707" s="114"/>
      <c r="D1707" s="94"/>
      <c r="E1707" s="115"/>
      <c r="F1707" s="115"/>
      <c r="G1707" s="115"/>
      <c r="H1707" s="116"/>
      <c r="I1707" s="116"/>
      <c r="J1707" s="116"/>
    </row>
    <row r="1708" spans="1:10" s="88" customFormat="1" x14ac:dyDescent="0.2">
      <c r="A1708" s="114"/>
      <c r="D1708" s="94"/>
      <c r="E1708" s="115"/>
      <c r="F1708" s="115"/>
      <c r="G1708" s="115"/>
      <c r="H1708" s="116"/>
      <c r="I1708" s="116"/>
      <c r="J1708" s="116"/>
    </row>
    <row r="1709" spans="1:10" s="88" customFormat="1" x14ac:dyDescent="0.2">
      <c r="A1709" s="114"/>
      <c r="D1709" s="94"/>
      <c r="E1709" s="115"/>
      <c r="F1709" s="115"/>
      <c r="G1709" s="115"/>
      <c r="H1709" s="116"/>
      <c r="I1709" s="116"/>
      <c r="J1709" s="116"/>
    </row>
    <row r="1710" spans="1:10" s="88" customFormat="1" x14ac:dyDescent="0.2">
      <c r="A1710" s="114"/>
      <c r="D1710" s="94"/>
      <c r="E1710" s="115"/>
      <c r="F1710" s="115"/>
      <c r="G1710" s="115"/>
      <c r="H1710" s="116"/>
      <c r="I1710" s="116"/>
      <c r="J1710" s="116"/>
    </row>
    <row r="1711" spans="1:10" s="88" customFormat="1" x14ac:dyDescent="0.2">
      <c r="A1711" s="114"/>
      <c r="D1711" s="94"/>
      <c r="E1711" s="115"/>
      <c r="F1711" s="115"/>
      <c r="G1711" s="115"/>
      <c r="H1711" s="116"/>
      <c r="I1711" s="116"/>
      <c r="J1711" s="116"/>
    </row>
    <row r="1712" spans="1:10" s="88" customFormat="1" x14ac:dyDescent="0.2">
      <c r="A1712" s="114"/>
      <c r="D1712" s="94"/>
      <c r="E1712" s="115"/>
      <c r="F1712" s="115"/>
      <c r="G1712" s="115"/>
      <c r="H1712" s="116"/>
      <c r="I1712" s="116"/>
      <c r="J1712" s="116"/>
    </row>
    <row r="1713" spans="1:10" s="88" customFormat="1" x14ac:dyDescent="0.2">
      <c r="A1713" s="114"/>
      <c r="D1713" s="94"/>
      <c r="E1713" s="115"/>
      <c r="F1713" s="115"/>
      <c r="G1713" s="115"/>
      <c r="H1713" s="116"/>
      <c r="I1713" s="116"/>
      <c r="J1713" s="116"/>
    </row>
    <row r="1714" spans="1:10" s="88" customFormat="1" x14ac:dyDescent="0.2">
      <c r="A1714" s="114"/>
      <c r="D1714" s="94"/>
      <c r="E1714" s="115"/>
      <c r="F1714" s="115"/>
      <c r="G1714" s="115"/>
      <c r="H1714" s="116"/>
      <c r="I1714" s="116"/>
      <c r="J1714" s="116"/>
    </row>
    <row r="1715" spans="1:10" s="88" customFormat="1" x14ac:dyDescent="0.2">
      <c r="A1715" s="114"/>
      <c r="D1715" s="94"/>
      <c r="E1715" s="115"/>
      <c r="F1715" s="115"/>
      <c r="G1715" s="115"/>
      <c r="H1715" s="116"/>
      <c r="I1715" s="116"/>
      <c r="J1715" s="116"/>
    </row>
    <row r="1716" spans="1:10" s="88" customFormat="1" x14ac:dyDescent="0.2">
      <c r="A1716" s="114"/>
      <c r="D1716" s="94"/>
      <c r="E1716" s="115"/>
      <c r="F1716" s="115"/>
      <c r="G1716" s="115"/>
      <c r="H1716" s="116"/>
      <c r="I1716" s="116"/>
      <c r="J1716" s="116"/>
    </row>
    <row r="1717" spans="1:10" s="88" customFormat="1" x14ac:dyDescent="0.2">
      <c r="A1717" s="114"/>
      <c r="D1717" s="94"/>
      <c r="E1717" s="115"/>
      <c r="F1717" s="115"/>
      <c r="G1717" s="115"/>
      <c r="H1717" s="116"/>
      <c r="I1717" s="116"/>
      <c r="J1717" s="116"/>
    </row>
    <row r="1718" spans="1:10" s="88" customFormat="1" x14ac:dyDescent="0.2">
      <c r="A1718" s="114"/>
      <c r="D1718" s="94"/>
      <c r="E1718" s="115"/>
      <c r="F1718" s="115"/>
      <c r="G1718" s="115"/>
      <c r="H1718" s="116"/>
      <c r="I1718" s="116"/>
      <c r="J1718" s="116"/>
    </row>
    <row r="1719" spans="1:10" s="88" customFormat="1" x14ac:dyDescent="0.2">
      <c r="A1719" s="114"/>
      <c r="D1719" s="94"/>
      <c r="E1719" s="115"/>
      <c r="F1719" s="115"/>
      <c r="G1719" s="115"/>
      <c r="H1719" s="116"/>
      <c r="I1719" s="116"/>
      <c r="J1719" s="116"/>
    </row>
    <row r="1720" spans="1:10" s="88" customFormat="1" x14ac:dyDescent="0.2">
      <c r="A1720" s="114"/>
      <c r="D1720" s="94"/>
      <c r="E1720" s="115"/>
      <c r="F1720" s="115"/>
      <c r="G1720" s="115"/>
      <c r="H1720" s="116"/>
      <c r="I1720" s="116"/>
      <c r="J1720" s="116"/>
    </row>
    <row r="1721" spans="1:10" s="88" customFormat="1" x14ac:dyDescent="0.2">
      <c r="A1721" s="114"/>
      <c r="D1721" s="94"/>
      <c r="E1721" s="115"/>
      <c r="F1721" s="115"/>
      <c r="G1721" s="115"/>
      <c r="H1721" s="116"/>
      <c r="I1721" s="116"/>
      <c r="J1721" s="116"/>
    </row>
    <row r="1722" spans="1:10" s="88" customFormat="1" x14ac:dyDescent="0.2">
      <c r="A1722" s="114"/>
      <c r="D1722" s="94"/>
      <c r="E1722" s="115"/>
      <c r="F1722" s="115"/>
      <c r="G1722" s="115"/>
      <c r="H1722" s="116"/>
      <c r="I1722" s="116"/>
      <c r="J1722" s="116"/>
    </row>
    <row r="1723" spans="1:10" s="88" customFormat="1" x14ac:dyDescent="0.2">
      <c r="A1723" s="114"/>
      <c r="D1723" s="94"/>
      <c r="E1723" s="115"/>
      <c r="F1723" s="115"/>
      <c r="G1723" s="115"/>
      <c r="H1723" s="116"/>
      <c r="I1723" s="116"/>
      <c r="J1723" s="116"/>
    </row>
    <row r="1724" spans="1:10" s="88" customFormat="1" x14ac:dyDescent="0.2">
      <c r="A1724" s="114"/>
      <c r="D1724" s="94"/>
      <c r="E1724" s="115"/>
      <c r="F1724" s="115"/>
      <c r="G1724" s="115"/>
      <c r="H1724" s="116"/>
      <c r="I1724" s="116"/>
      <c r="J1724" s="116"/>
    </row>
    <row r="1725" spans="1:10" s="88" customFormat="1" x14ac:dyDescent="0.2">
      <c r="A1725" s="114"/>
      <c r="D1725" s="94"/>
      <c r="E1725" s="115"/>
      <c r="F1725" s="115"/>
      <c r="G1725" s="115"/>
      <c r="H1725" s="116"/>
      <c r="I1725" s="116"/>
      <c r="J1725" s="116"/>
    </row>
    <row r="1726" spans="1:10" s="88" customFormat="1" x14ac:dyDescent="0.2">
      <c r="A1726" s="114"/>
      <c r="D1726" s="94"/>
      <c r="E1726" s="115"/>
      <c r="F1726" s="115"/>
      <c r="G1726" s="115"/>
      <c r="H1726" s="116"/>
      <c r="I1726" s="116"/>
      <c r="J1726" s="116"/>
    </row>
    <row r="1727" spans="1:10" s="88" customFormat="1" x14ac:dyDescent="0.2">
      <c r="A1727" s="114"/>
      <c r="D1727" s="94"/>
      <c r="E1727" s="115"/>
      <c r="F1727" s="115"/>
      <c r="G1727" s="115"/>
      <c r="H1727" s="116"/>
      <c r="I1727" s="116"/>
      <c r="J1727" s="116"/>
    </row>
    <row r="1728" spans="1:10" s="88" customFormat="1" x14ac:dyDescent="0.2">
      <c r="A1728" s="114"/>
      <c r="D1728" s="94"/>
      <c r="E1728" s="115"/>
      <c r="F1728" s="115"/>
      <c r="G1728" s="115"/>
      <c r="H1728" s="116"/>
      <c r="I1728" s="116"/>
      <c r="J1728" s="116"/>
    </row>
    <row r="1729" spans="1:10" s="88" customFormat="1" x14ac:dyDescent="0.2">
      <c r="A1729" s="114"/>
      <c r="D1729" s="94"/>
      <c r="E1729" s="115"/>
      <c r="F1729" s="115"/>
      <c r="G1729" s="115"/>
      <c r="H1729" s="116"/>
      <c r="I1729" s="116"/>
      <c r="J1729" s="116"/>
    </row>
    <row r="1730" spans="1:10" s="88" customFormat="1" x14ac:dyDescent="0.2">
      <c r="A1730" s="114"/>
      <c r="D1730" s="94"/>
      <c r="E1730" s="115"/>
      <c r="F1730" s="115"/>
      <c r="G1730" s="115"/>
      <c r="H1730" s="116"/>
      <c r="I1730" s="116"/>
      <c r="J1730" s="116"/>
    </row>
    <row r="1731" spans="1:10" s="88" customFormat="1" x14ac:dyDescent="0.2">
      <c r="A1731" s="114"/>
      <c r="D1731" s="94"/>
      <c r="E1731" s="115"/>
      <c r="F1731" s="115"/>
      <c r="G1731" s="115"/>
      <c r="H1731" s="116"/>
      <c r="I1731" s="116"/>
      <c r="J1731" s="116"/>
    </row>
    <row r="1732" spans="1:10" s="88" customFormat="1" x14ac:dyDescent="0.2">
      <c r="A1732" s="114"/>
      <c r="D1732" s="94"/>
      <c r="E1732" s="115"/>
      <c r="F1732" s="115"/>
      <c r="G1732" s="115"/>
      <c r="H1732" s="116"/>
      <c r="I1732" s="116"/>
      <c r="J1732" s="116"/>
    </row>
    <row r="1733" spans="1:10" s="88" customFormat="1" x14ac:dyDescent="0.2">
      <c r="A1733" s="114"/>
      <c r="D1733" s="94"/>
      <c r="E1733" s="115"/>
      <c r="F1733" s="115"/>
      <c r="G1733" s="115"/>
      <c r="H1733" s="116"/>
      <c r="I1733" s="116"/>
      <c r="J1733" s="116"/>
    </row>
    <row r="1734" spans="1:10" s="88" customFormat="1" x14ac:dyDescent="0.2">
      <c r="A1734" s="114"/>
      <c r="D1734" s="94"/>
      <c r="E1734" s="115"/>
      <c r="F1734" s="115"/>
      <c r="G1734" s="115"/>
      <c r="H1734" s="116"/>
      <c r="I1734" s="116"/>
      <c r="J1734" s="116"/>
    </row>
    <row r="1735" spans="1:10" s="88" customFormat="1" x14ac:dyDescent="0.2">
      <c r="A1735" s="114"/>
      <c r="D1735" s="94"/>
      <c r="E1735" s="115"/>
      <c r="F1735" s="115"/>
      <c r="G1735" s="115"/>
      <c r="H1735" s="116"/>
      <c r="I1735" s="116"/>
      <c r="J1735" s="116"/>
    </row>
    <row r="1736" spans="1:10" s="88" customFormat="1" x14ac:dyDescent="0.2">
      <c r="A1736" s="114"/>
      <c r="D1736" s="94"/>
      <c r="E1736" s="115"/>
      <c r="F1736" s="115"/>
      <c r="G1736" s="115"/>
      <c r="H1736" s="116"/>
      <c r="I1736" s="116"/>
      <c r="J1736" s="116"/>
    </row>
    <row r="1737" spans="1:10" s="88" customFormat="1" x14ac:dyDescent="0.2">
      <c r="A1737" s="114"/>
      <c r="D1737" s="94"/>
      <c r="E1737" s="115"/>
      <c r="F1737" s="115"/>
      <c r="G1737" s="115"/>
      <c r="H1737" s="116"/>
      <c r="I1737" s="116"/>
      <c r="J1737" s="116"/>
    </row>
    <row r="1738" spans="1:10" s="88" customFormat="1" x14ac:dyDescent="0.2">
      <c r="A1738" s="114"/>
      <c r="D1738" s="94"/>
      <c r="E1738" s="115"/>
      <c r="F1738" s="115"/>
      <c r="G1738" s="115"/>
      <c r="H1738" s="116"/>
      <c r="I1738" s="116"/>
      <c r="J1738" s="116"/>
    </row>
    <row r="1739" spans="1:10" s="88" customFormat="1" x14ac:dyDescent="0.2">
      <c r="A1739" s="114"/>
      <c r="D1739" s="94"/>
      <c r="E1739" s="115"/>
      <c r="F1739" s="115"/>
      <c r="G1739" s="115"/>
      <c r="H1739" s="116"/>
      <c r="I1739" s="116"/>
      <c r="J1739" s="116"/>
    </row>
    <row r="1740" spans="1:10" s="88" customFormat="1" x14ac:dyDescent="0.2">
      <c r="A1740" s="114"/>
      <c r="D1740" s="94"/>
      <c r="E1740" s="115"/>
      <c r="F1740" s="115"/>
      <c r="G1740" s="115"/>
      <c r="H1740" s="116"/>
      <c r="I1740" s="116"/>
      <c r="J1740" s="116"/>
    </row>
    <row r="1741" spans="1:10" s="88" customFormat="1" x14ac:dyDescent="0.2">
      <c r="A1741" s="114"/>
      <c r="D1741" s="94"/>
      <c r="E1741" s="115"/>
      <c r="F1741" s="115"/>
      <c r="G1741" s="115"/>
      <c r="H1741" s="116"/>
      <c r="I1741" s="116"/>
      <c r="J1741" s="116"/>
    </row>
    <row r="1742" spans="1:10" s="88" customFormat="1" x14ac:dyDescent="0.2">
      <c r="A1742" s="114"/>
      <c r="D1742" s="94"/>
      <c r="E1742" s="115"/>
      <c r="F1742" s="115"/>
      <c r="G1742" s="115"/>
      <c r="H1742" s="116"/>
      <c r="I1742" s="116"/>
      <c r="J1742" s="116"/>
    </row>
    <row r="1743" spans="1:10" s="88" customFormat="1" x14ac:dyDescent="0.2">
      <c r="A1743" s="114"/>
      <c r="D1743" s="94"/>
      <c r="E1743" s="115"/>
      <c r="F1743" s="115"/>
      <c r="G1743" s="115"/>
      <c r="H1743" s="116"/>
      <c r="I1743" s="116"/>
      <c r="J1743" s="116"/>
    </row>
    <row r="1744" spans="1:10" s="88" customFormat="1" x14ac:dyDescent="0.2">
      <c r="A1744" s="114"/>
      <c r="D1744" s="94"/>
      <c r="E1744" s="115"/>
      <c r="F1744" s="115"/>
      <c r="G1744" s="115"/>
      <c r="H1744" s="116"/>
      <c r="I1744" s="116"/>
      <c r="J1744" s="116"/>
    </row>
    <row r="1745" spans="1:10" s="88" customFormat="1" x14ac:dyDescent="0.2">
      <c r="A1745" s="114"/>
      <c r="D1745" s="94"/>
      <c r="E1745" s="115"/>
      <c r="F1745" s="115"/>
      <c r="G1745" s="115"/>
      <c r="H1745" s="116"/>
      <c r="I1745" s="116"/>
      <c r="J1745" s="116"/>
    </row>
    <row r="1746" spans="1:10" s="88" customFormat="1" x14ac:dyDescent="0.2">
      <c r="A1746" s="114"/>
      <c r="D1746" s="94"/>
      <c r="E1746" s="115"/>
      <c r="F1746" s="115"/>
      <c r="G1746" s="115"/>
      <c r="H1746" s="116"/>
      <c r="I1746" s="116"/>
      <c r="J1746" s="116"/>
    </row>
    <row r="1747" spans="1:10" s="88" customFormat="1" x14ac:dyDescent="0.2">
      <c r="A1747" s="114"/>
      <c r="D1747" s="94"/>
      <c r="E1747" s="115"/>
      <c r="F1747" s="115"/>
      <c r="G1747" s="115"/>
      <c r="H1747" s="116"/>
      <c r="I1747" s="116"/>
      <c r="J1747" s="116"/>
    </row>
    <row r="1748" spans="1:10" s="88" customFormat="1" x14ac:dyDescent="0.2">
      <c r="A1748" s="114"/>
      <c r="D1748" s="94"/>
      <c r="E1748" s="115"/>
      <c r="F1748" s="115"/>
      <c r="G1748" s="115"/>
      <c r="H1748" s="116"/>
      <c r="I1748" s="116"/>
      <c r="J1748" s="116"/>
    </row>
    <row r="1749" spans="1:10" s="88" customFormat="1" x14ac:dyDescent="0.2">
      <c r="A1749" s="114"/>
      <c r="D1749" s="94"/>
      <c r="E1749" s="115"/>
      <c r="F1749" s="115"/>
      <c r="G1749" s="115"/>
      <c r="H1749" s="116"/>
      <c r="I1749" s="116"/>
      <c r="J1749" s="116"/>
    </row>
    <row r="1750" spans="1:10" s="88" customFormat="1" x14ac:dyDescent="0.2">
      <c r="A1750" s="114"/>
      <c r="D1750" s="94"/>
      <c r="E1750" s="115"/>
      <c r="F1750" s="115"/>
      <c r="G1750" s="115"/>
      <c r="H1750" s="116"/>
      <c r="I1750" s="116"/>
      <c r="J1750" s="116"/>
    </row>
    <row r="1751" spans="1:10" s="88" customFormat="1" x14ac:dyDescent="0.2">
      <c r="A1751" s="114"/>
      <c r="D1751" s="94"/>
      <c r="E1751" s="115"/>
      <c r="F1751" s="115"/>
      <c r="G1751" s="115"/>
      <c r="H1751" s="116"/>
      <c r="I1751" s="116"/>
      <c r="J1751" s="116"/>
    </row>
    <row r="1752" spans="1:10" s="88" customFormat="1" x14ac:dyDescent="0.2">
      <c r="A1752" s="114"/>
      <c r="D1752" s="94"/>
      <c r="E1752" s="115"/>
      <c r="F1752" s="115"/>
      <c r="G1752" s="115"/>
      <c r="H1752" s="116"/>
      <c r="I1752" s="116"/>
      <c r="J1752" s="116"/>
    </row>
    <row r="1753" spans="1:10" s="88" customFormat="1" x14ac:dyDescent="0.2">
      <c r="A1753" s="114"/>
      <c r="D1753" s="94"/>
      <c r="E1753" s="115"/>
      <c r="F1753" s="115"/>
      <c r="G1753" s="115"/>
      <c r="H1753" s="116"/>
      <c r="I1753" s="116"/>
      <c r="J1753" s="116"/>
    </row>
    <row r="1754" spans="1:10" s="88" customFormat="1" x14ac:dyDescent="0.2">
      <c r="A1754" s="114"/>
      <c r="D1754" s="94"/>
      <c r="E1754" s="115"/>
      <c r="F1754" s="115"/>
      <c r="G1754" s="115"/>
      <c r="H1754" s="116"/>
      <c r="I1754" s="116"/>
      <c r="J1754" s="116"/>
    </row>
    <row r="1755" spans="1:10" s="88" customFormat="1" x14ac:dyDescent="0.2">
      <c r="A1755" s="114"/>
      <c r="D1755" s="94"/>
      <c r="E1755" s="115"/>
      <c r="F1755" s="115"/>
      <c r="G1755" s="115"/>
      <c r="H1755" s="116"/>
      <c r="I1755" s="116"/>
      <c r="J1755" s="116"/>
    </row>
    <row r="1756" spans="1:10" s="88" customFormat="1" x14ac:dyDescent="0.2">
      <c r="A1756" s="114"/>
      <c r="D1756" s="94"/>
      <c r="E1756" s="115"/>
      <c r="F1756" s="115"/>
      <c r="G1756" s="115"/>
      <c r="H1756" s="116"/>
      <c r="I1756" s="116"/>
      <c r="J1756" s="116"/>
    </row>
    <row r="1757" spans="1:10" s="88" customFormat="1" x14ac:dyDescent="0.2">
      <c r="A1757" s="114"/>
      <c r="D1757" s="94"/>
      <c r="E1757" s="115"/>
      <c r="F1757" s="115"/>
      <c r="G1757" s="115"/>
      <c r="H1757" s="116"/>
      <c r="I1757" s="116"/>
      <c r="J1757" s="116"/>
    </row>
    <row r="1758" spans="1:10" s="88" customFormat="1" x14ac:dyDescent="0.2">
      <c r="A1758" s="114"/>
      <c r="D1758" s="94"/>
      <c r="E1758" s="115"/>
      <c r="F1758" s="115"/>
      <c r="G1758" s="115"/>
      <c r="H1758" s="116"/>
      <c r="I1758" s="116"/>
      <c r="J1758" s="116"/>
    </row>
    <row r="1759" spans="1:10" s="88" customFormat="1" x14ac:dyDescent="0.2">
      <c r="A1759" s="114"/>
      <c r="D1759" s="94"/>
      <c r="E1759" s="115"/>
      <c r="F1759" s="115"/>
      <c r="G1759" s="115"/>
      <c r="H1759" s="116"/>
      <c r="I1759" s="116"/>
      <c r="J1759" s="116"/>
    </row>
    <row r="1760" spans="1:10" s="88" customFormat="1" x14ac:dyDescent="0.2">
      <c r="A1760" s="114"/>
      <c r="D1760" s="94"/>
      <c r="E1760" s="115"/>
      <c r="F1760" s="115"/>
      <c r="G1760" s="115"/>
      <c r="H1760" s="116"/>
      <c r="I1760" s="116"/>
      <c r="J1760" s="116"/>
    </row>
    <row r="1761" spans="1:10" s="88" customFormat="1" x14ac:dyDescent="0.2">
      <c r="A1761" s="114"/>
      <c r="D1761" s="94"/>
      <c r="E1761" s="115"/>
      <c r="F1761" s="115"/>
      <c r="G1761" s="115"/>
      <c r="H1761" s="116"/>
      <c r="I1761" s="116"/>
      <c r="J1761" s="116"/>
    </row>
    <row r="1762" spans="1:10" s="88" customFormat="1" x14ac:dyDescent="0.2">
      <c r="A1762" s="114"/>
      <c r="D1762" s="94"/>
      <c r="E1762" s="115"/>
      <c r="F1762" s="115"/>
      <c r="G1762" s="115"/>
      <c r="H1762" s="116"/>
      <c r="I1762" s="116"/>
      <c r="J1762" s="116"/>
    </row>
    <row r="1763" spans="1:10" s="88" customFormat="1" x14ac:dyDescent="0.2">
      <c r="A1763" s="114"/>
      <c r="D1763" s="94"/>
      <c r="E1763" s="115"/>
      <c r="F1763" s="115"/>
      <c r="G1763" s="115"/>
      <c r="H1763" s="116"/>
      <c r="I1763" s="116"/>
      <c r="J1763" s="116"/>
    </row>
    <row r="1764" spans="1:10" s="88" customFormat="1" x14ac:dyDescent="0.2">
      <c r="A1764" s="114"/>
      <c r="D1764" s="94"/>
      <c r="E1764" s="115"/>
      <c r="F1764" s="115"/>
      <c r="G1764" s="115"/>
      <c r="H1764" s="116"/>
      <c r="I1764" s="116"/>
      <c r="J1764" s="116"/>
    </row>
    <row r="1765" spans="1:10" s="88" customFormat="1" x14ac:dyDescent="0.2">
      <c r="A1765" s="114"/>
      <c r="D1765" s="94"/>
      <c r="E1765" s="115"/>
      <c r="F1765" s="115"/>
      <c r="G1765" s="115"/>
      <c r="H1765" s="116"/>
      <c r="I1765" s="116"/>
      <c r="J1765" s="116"/>
    </row>
    <row r="1766" spans="1:10" s="88" customFormat="1" x14ac:dyDescent="0.2">
      <c r="A1766" s="114"/>
      <c r="D1766" s="94"/>
      <c r="E1766" s="115"/>
      <c r="F1766" s="115"/>
      <c r="G1766" s="115"/>
      <c r="H1766" s="116"/>
      <c r="I1766" s="116"/>
      <c r="J1766" s="116"/>
    </row>
    <row r="1767" spans="1:10" s="88" customFormat="1" x14ac:dyDescent="0.2">
      <c r="A1767" s="114"/>
      <c r="D1767" s="94"/>
      <c r="E1767" s="115"/>
      <c r="F1767" s="115"/>
      <c r="G1767" s="115"/>
      <c r="H1767" s="116"/>
      <c r="I1767" s="116"/>
      <c r="J1767" s="116"/>
    </row>
    <row r="1768" spans="1:10" s="88" customFormat="1" x14ac:dyDescent="0.2">
      <c r="A1768" s="114"/>
      <c r="D1768" s="94"/>
      <c r="E1768" s="115"/>
      <c r="F1768" s="115"/>
      <c r="G1768" s="115"/>
      <c r="H1768" s="116"/>
      <c r="I1768" s="116"/>
      <c r="J1768" s="116"/>
    </row>
    <row r="1769" spans="1:10" s="88" customFormat="1" x14ac:dyDescent="0.2">
      <c r="A1769" s="114"/>
      <c r="D1769" s="94"/>
      <c r="E1769" s="115"/>
      <c r="F1769" s="115"/>
      <c r="G1769" s="115"/>
      <c r="H1769" s="116"/>
      <c r="I1769" s="116"/>
      <c r="J1769" s="116"/>
    </row>
    <row r="1770" spans="1:10" s="88" customFormat="1" x14ac:dyDescent="0.2">
      <c r="A1770" s="114"/>
      <c r="D1770" s="94"/>
      <c r="E1770" s="115"/>
      <c r="F1770" s="115"/>
      <c r="G1770" s="115"/>
      <c r="H1770" s="116"/>
      <c r="I1770" s="116"/>
      <c r="J1770" s="116"/>
    </row>
    <row r="1771" spans="1:10" s="88" customFormat="1" x14ac:dyDescent="0.2">
      <c r="A1771" s="114"/>
      <c r="D1771" s="94"/>
      <c r="E1771" s="115"/>
      <c r="F1771" s="115"/>
      <c r="G1771" s="115"/>
      <c r="H1771" s="116"/>
      <c r="I1771" s="116"/>
      <c r="J1771" s="116"/>
    </row>
    <row r="1772" spans="1:10" s="88" customFormat="1" x14ac:dyDescent="0.2">
      <c r="A1772" s="114"/>
      <c r="D1772" s="94"/>
      <c r="E1772" s="115"/>
      <c r="F1772" s="115"/>
      <c r="G1772" s="115"/>
      <c r="H1772" s="116"/>
      <c r="I1772" s="116"/>
      <c r="J1772" s="116"/>
    </row>
    <row r="1773" spans="1:10" s="88" customFormat="1" x14ac:dyDescent="0.2">
      <c r="A1773" s="114"/>
      <c r="D1773" s="94"/>
      <c r="E1773" s="115"/>
      <c r="F1773" s="115"/>
      <c r="G1773" s="115"/>
      <c r="H1773" s="116"/>
      <c r="I1773" s="116"/>
      <c r="J1773" s="116"/>
    </row>
    <row r="1774" spans="1:10" s="88" customFormat="1" x14ac:dyDescent="0.2">
      <c r="A1774" s="114"/>
      <c r="D1774" s="94"/>
      <c r="E1774" s="115"/>
      <c r="F1774" s="115"/>
      <c r="G1774" s="115"/>
      <c r="H1774" s="116"/>
      <c r="I1774" s="116"/>
      <c r="J1774" s="116"/>
    </row>
    <row r="1775" spans="1:10" s="88" customFormat="1" x14ac:dyDescent="0.2">
      <c r="A1775" s="114"/>
      <c r="D1775" s="94"/>
      <c r="E1775" s="115"/>
      <c r="F1775" s="115"/>
      <c r="G1775" s="115"/>
      <c r="H1775" s="116"/>
      <c r="I1775" s="116"/>
      <c r="J1775" s="116"/>
    </row>
    <row r="1776" spans="1:10" s="88" customFormat="1" x14ac:dyDescent="0.2">
      <c r="A1776" s="114"/>
      <c r="D1776" s="94"/>
      <c r="E1776" s="115"/>
      <c r="F1776" s="115"/>
      <c r="G1776" s="115"/>
      <c r="H1776" s="116"/>
      <c r="I1776" s="116"/>
      <c r="J1776" s="116"/>
    </row>
    <row r="1777" spans="1:10" s="88" customFormat="1" x14ac:dyDescent="0.2">
      <c r="A1777" s="114"/>
      <c r="D1777" s="94"/>
      <c r="E1777" s="115"/>
      <c r="F1777" s="115"/>
      <c r="G1777" s="115"/>
      <c r="H1777" s="116"/>
      <c r="I1777" s="116"/>
      <c r="J1777" s="116"/>
    </row>
    <row r="1778" spans="1:10" s="88" customFormat="1" x14ac:dyDescent="0.2">
      <c r="A1778" s="114"/>
      <c r="D1778" s="94"/>
      <c r="E1778" s="115"/>
      <c r="F1778" s="115"/>
      <c r="G1778" s="115"/>
      <c r="H1778" s="116"/>
      <c r="I1778" s="116"/>
      <c r="J1778" s="116"/>
    </row>
    <row r="1779" spans="1:10" s="88" customFormat="1" x14ac:dyDescent="0.2">
      <c r="A1779" s="114"/>
      <c r="D1779" s="94"/>
      <c r="E1779" s="115"/>
      <c r="F1779" s="115"/>
      <c r="G1779" s="115"/>
      <c r="H1779" s="116"/>
      <c r="I1779" s="116"/>
      <c r="J1779" s="116"/>
    </row>
    <row r="1780" spans="1:10" s="88" customFormat="1" x14ac:dyDescent="0.2">
      <c r="A1780" s="114"/>
      <c r="D1780" s="94"/>
      <c r="E1780" s="115"/>
      <c r="F1780" s="115"/>
      <c r="G1780" s="115"/>
      <c r="H1780" s="116"/>
      <c r="I1780" s="116"/>
      <c r="J1780" s="116"/>
    </row>
    <row r="1781" spans="1:10" s="88" customFormat="1" x14ac:dyDescent="0.2">
      <c r="A1781" s="114"/>
      <c r="D1781" s="94"/>
      <c r="E1781" s="115"/>
      <c r="F1781" s="115"/>
      <c r="G1781" s="115"/>
      <c r="H1781" s="116"/>
      <c r="I1781" s="116"/>
      <c r="J1781" s="116"/>
    </row>
    <row r="1782" spans="1:10" s="88" customFormat="1" x14ac:dyDescent="0.2">
      <c r="A1782" s="114"/>
      <c r="D1782" s="94"/>
      <c r="E1782" s="115"/>
      <c r="F1782" s="115"/>
      <c r="G1782" s="115"/>
      <c r="H1782" s="116"/>
      <c r="I1782" s="116"/>
      <c r="J1782" s="116"/>
    </row>
    <row r="1783" spans="1:10" s="88" customFormat="1" x14ac:dyDescent="0.2">
      <c r="A1783" s="114"/>
      <c r="D1783" s="94"/>
      <c r="E1783" s="115"/>
      <c r="F1783" s="115"/>
      <c r="G1783" s="115"/>
      <c r="H1783" s="116"/>
      <c r="I1783" s="116"/>
      <c r="J1783" s="116"/>
    </row>
    <row r="1784" spans="1:10" s="88" customFormat="1" x14ac:dyDescent="0.2">
      <c r="A1784" s="114"/>
      <c r="D1784" s="94"/>
      <c r="E1784" s="115"/>
      <c r="F1784" s="115"/>
      <c r="G1784" s="115"/>
      <c r="H1784" s="116"/>
      <c r="I1784" s="116"/>
      <c r="J1784" s="116"/>
    </row>
    <row r="1785" spans="1:10" s="88" customFormat="1" x14ac:dyDescent="0.2">
      <c r="A1785" s="114"/>
      <c r="D1785" s="94"/>
      <c r="E1785" s="115"/>
      <c r="F1785" s="115"/>
      <c r="G1785" s="115"/>
      <c r="H1785" s="116"/>
      <c r="I1785" s="116"/>
      <c r="J1785" s="116"/>
    </row>
    <row r="1786" spans="1:10" s="88" customFormat="1" x14ac:dyDescent="0.2">
      <c r="A1786" s="114"/>
      <c r="D1786" s="94"/>
      <c r="E1786" s="115"/>
      <c r="F1786" s="115"/>
      <c r="G1786" s="115"/>
      <c r="H1786" s="116"/>
      <c r="I1786" s="116"/>
      <c r="J1786" s="116"/>
    </row>
    <row r="1787" spans="1:10" s="88" customFormat="1" x14ac:dyDescent="0.2">
      <c r="A1787" s="114"/>
      <c r="D1787" s="94"/>
      <c r="E1787" s="115"/>
      <c r="F1787" s="115"/>
      <c r="G1787" s="115"/>
      <c r="H1787" s="116"/>
      <c r="I1787" s="116"/>
      <c r="J1787" s="116"/>
    </row>
    <row r="1788" spans="1:10" s="88" customFormat="1" x14ac:dyDescent="0.2">
      <c r="A1788" s="114"/>
      <c r="D1788" s="94"/>
      <c r="E1788" s="115"/>
      <c r="F1788" s="115"/>
      <c r="G1788" s="115"/>
      <c r="H1788" s="116"/>
      <c r="I1788" s="116"/>
      <c r="J1788" s="116"/>
    </row>
    <row r="1789" spans="1:10" s="88" customFormat="1" x14ac:dyDescent="0.2">
      <c r="A1789" s="114"/>
      <c r="D1789" s="94"/>
      <c r="E1789" s="115"/>
      <c r="F1789" s="115"/>
      <c r="G1789" s="115"/>
      <c r="H1789" s="116"/>
      <c r="I1789" s="116"/>
      <c r="J1789" s="116"/>
    </row>
    <row r="1790" spans="1:10" s="88" customFormat="1" x14ac:dyDescent="0.2">
      <c r="A1790" s="114"/>
      <c r="D1790" s="94"/>
      <c r="E1790" s="115"/>
      <c r="F1790" s="115"/>
      <c r="G1790" s="115"/>
      <c r="H1790" s="116"/>
      <c r="I1790" s="116"/>
      <c r="J1790" s="116"/>
    </row>
    <row r="1791" spans="1:10" s="88" customFormat="1" x14ac:dyDescent="0.2">
      <c r="A1791" s="114"/>
      <c r="D1791" s="94"/>
      <c r="E1791" s="115"/>
      <c r="F1791" s="115"/>
      <c r="G1791" s="115"/>
      <c r="H1791" s="116"/>
      <c r="I1791" s="116"/>
      <c r="J1791" s="116"/>
    </row>
    <row r="1792" spans="1:10" s="88" customFormat="1" x14ac:dyDescent="0.2">
      <c r="A1792" s="114"/>
      <c r="D1792" s="94"/>
      <c r="E1792" s="115"/>
      <c r="F1792" s="115"/>
      <c r="G1792" s="115"/>
      <c r="H1792" s="116"/>
      <c r="I1792" s="116"/>
      <c r="J1792" s="116"/>
    </row>
    <row r="1793" spans="1:10" s="88" customFormat="1" x14ac:dyDescent="0.2">
      <c r="A1793" s="114"/>
      <c r="D1793" s="94"/>
      <c r="E1793" s="115"/>
      <c r="F1793" s="115"/>
      <c r="G1793" s="115"/>
      <c r="H1793" s="116"/>
      <c r="I1793" s="116"/>
      <c r="J1793" s="116"/>
    </row>
    <row r="1794" spans="1:10" s="88" customFormat="1" x14ac:dyDescent="0.2">
      <c r="A1794" s="114"/>
      <c r="D1794" s="94"/>
      <c r="E1794" s="115"/>
      <c r="F1794" s="115"/>
      <c r="G1794" s="115"/>
      <c r="H1794" s="116"/>
      <c r="I1794" s="116"/>
      <c r="J1794" s="116"/>
    </row>
    <row r="1795" spans="1:10" s="88" customFormat="1" x14ac:dyDescent="0.2">
      <c r="A1795" s="114"/>
      <c r="D1795" s="94"/>
      <c r="E1795" s="115"/>
      <c r="F1795" s="115"/>
      <c r="G1795" s="115"/>
      <c r="H1795" s="116"/>
      <c r="I1795" s="116"/>
      <c r="J1795" s="116"/>
    </row>
    <row r="1796" spans="1:10" s="88" customFormat="1" x14ac:dyDescent="0.2">
      <c r="A1796" s="114"/>
      <c r="D1796" s="94"/>
      <c r="E1796" s="115"/>
      <c r="F1796" s="115"/>
      <c r="G1796" s="115"/>
      <c r="H1796" s="116"/>
      <c r="I1796" s="116"/>
      <c r="J1796" s="116"/>
    </row>
    <row r="1797" spans="1:10" s="88" customFormat="1" x14ac:dyDescent="0.2">
      <c r="A1797" s="114"/>
      <c r="D1797" s="94"/>
      <c r="E1797" s="115"/>
      <c r="F1797" s="115"/>
      <c r="G1797" s="115"/>
      <c r="H1797" s="116"/>
      <c r="I1797" s="116"/>
      <c r="J1797" s="116"/>
    </row>
    <row r="1798" spans="1:10" s="88" customFormat="1" x14ac:dyDescent="0.2">
      <c r="A1798" s="114"/>
      <c r="D1798" s="94"/>
      <c r="E1798" s="115"/>
      <c r="F1798" s="115"/>
      <c r="G1798" s="115"/>
      <c r="H1798" s="116"/>
      <c r="I1798" s="116"/>
      <c r="J1798" s="116"/>
    </row>
    <row r="1799" spans="1:10" s="88" customFormat="1" x14ac:dyDescent="0.2">
      <c r="A1799" s="114"/>
      <c r="D1799" s="94"/>
      <c r="E1799" s="115"/>
      <c r="F1799" s="115"/>
      <c r="G1799" s="115"/>
      <c r="H1799" s="116"/>
      <c r="I1799" s="116"/>
      <c r="J1799" s="116"/>
    </row>
    <row r="1800" spans="1:10" s="88" customFormat="1" x14ac:dyDescent="0.2">
      <c r="A1800" s="114"/>
      <c r="D1800" s="94"/>
      <c r="E1800" s="115"/>
      <c r="F1800" s="115"/>
      <c r="G1800" s="115"/>
      <c r="H1800" s="116"/>
      <c r="I1800" s="116"/>
      <c r="J1800" s="116"/>
    </row>
    <row r="1801" spans="1:10" s="88" customFormat="1" x14ac:dyDescent="0.2">
      <c r="A1801" s="114"/>
      <c r="D1801" s="94"/>
      <c r="E1801" s="115"/>
      <c r="F1801" s="115"/>
      <c r="G1801" s="115"/>
      <c r="H1801" s="116"/>
      <c r="I1801" s="116"/>
      <c r="J1801" s="116"/>
    </row>
    <row r="1802" spans="1:10" s="88" customFormat="1" x14ac:dyDescent="0.2">
      <c r="A1802" s="114"/>
      <c r="D1802" s="94"/>
      <c r="E1802" s="115"/>
      <c r="F1802" s="115"/>
      <c r="G1802" s="115"/>
      <c r="H1802" s="116"/>
      <c r="I1802" s="116"/>
      <c r="J1802" s="116"/>
    </row>
    <row r="1803" spans="1:10" s="88" customFormat="1" x14ac:dyDescent="0.2">
      <c r="A1803" s="114"/>
      <c r="D1803" s="94"/>
      <c r="E1803" s="115"/>
      <c r="F1803" s="115"/>
      <c r="G1803" s="115"/>
      <c r="H1803" s="116"/>
      <c r="I1803" s="116"/>
      <c r="J1803" s="116"/>
    </row>
    <row r="1804" spans="1:10" s="88" customFormat="1" x14ac:dyDescent="0.2">
      <c r="A1804" s="114"/>
      <c r="D1804" s="94"/>
      <c r="E1804" s="115"/>
      <c r="F1804" s="115"/>
      <c r="G1804" s="115"/>
      <c r="H1804" s="116"/>
      <c r="I1804" s="116"/>
      <c r="J1804" s="116"/>
    </row>
    <row r="1805" spans="1:10" s="88" customFormat="1" x14ac:dyDescent="0.2">
      <c r="A1805" s="114"/>
      <c r="D1805" s="94"/>
      <c r="E1805" s="115"/>
      <c r="F1805" s="115"/>
      <c r="G1805" s="115"/>
      <c r="H1805" s="116"/>
      <c r="I1805" s="116"/>
      <c r="J1805" s="116"/>
    </row>
    <row r="1806" spans="1:10" s="88" customFormat="1" x14ac:dyDescent="0.2">
      <c r="A1806" s="114"/>
      <c r="D1806" s="94"/>
      <c r="E1806" s="115"/>
      <c r="F1806" s="115"/>
      <c r="G1806" s="115"/>
      <c r="H1806" s="116"/>
      <c r="I1806" s="116"/>
      <c r="J1806" s="116"/>
    </row>
    <row r="1807" spans="1:10" s="88" customFormat="1" x14ac:dyDescent="0.2">
      <c r="A1807" s="114"/>
      <c r="D1807" s="94"/>
      <c r="E1807" s="115"/>
      <c r="F1807" s="115"/>
      <c r="G1807" s="115"/>
      <c r="H1807" s="116"/>
      <c r="I1807" s="116"/>
      <c r="J1807" s="116"/>
    </row>
    <row r="1808" spans="1:10" s="88" customFormat="1" x14ac:dyDescent="0.2">
      <c r="A1808" s="114"/>
      <c r="D1808" s="94"/>
      <c r="E1808" s="115"/>
      <c r="F1808" s="115"/>
      <c r="G1808" s="115"/>
      <c r="H1808" s="116"/>
      <c r="I1808" s="116"/>
      <c r="J1808" s="116"/>
    </row>
    <row r="1809" spans="1:10" s="88" customFormat="1" x14ac:dyDescent="0.2">
      <c r="A1809" s="114"/>
      <c r="D1809" s="94"/>
      <c r="E1809" s="115"/>
      <c r="F1809" s="115"/>
      <c r="G1809" s="115"/>
      <c r="H1809" s="116"/>
      <c r="I1809" s="116"/>
      <c r="J1809" s="116"/>
    </row>
    <row r="1810" spans="1:10" s="88" customFormat="1" x14ac:dyDescent="0.2">
      <c r="A1810" s="114"/>
      <c r="D1810" s="94"/>
      <c r="E1810" s="115"/>
      <c r="F1810" s="115"/>
      <c r="G1810" s="115"/>
      <c r="H1810" s="116"/>
      <c r="I1810" s="116"/>
      <c r="J1810" s="116"/>
    </row>
    <row r="1811" spans="1:10" s="88" customFormat="1" x14ac:dyDescent="0.2">
      <c r="A1811" s="114"/>
      <c r="D1811" s="94"/>
      <c r="E1811" s="115"/>
      <c r="F1811" s="115"/>
      <c r="G1811" s="115"/>
      <c r="H1811" s="116"/>
      <c r="I1811" s="116"/>
      <c r="J1811" s="116"/>
    </row>
    <row r="1812" spans="1:10" s="88" customFormat="1" x14ac:dyDescent="0.2">
      <c r="A1812" s="114"/>
      <c r="D1812" s="94"/>
      <c r="E1812" s="115"/>
      <c r="F1812" s="115"/>
      <c r="G1812" s="115"/>
      <c r="H1812" s="116"/>
      <c r="I1812" s="116"/>
      <c r="J1812" s="116"/>
    </row>
    <row r="1813" spans="1:10" s="88" customFormat="1" x14ac:dyDescent="0.2">
      <c r="A1813" s="114"/>
      <c r="D1813" s="94"/>
      <c r="E1813" s="115"/>
      <c r="F1813" s="115"/>
      <c r="G1813" s="115"/>
      <c r="H1813" s="116"/>
      <c r="I1813" s="116"/>
      <c r="J1813" s="116"/>
    </row>
    <row r="1814" spans="1:10" s="88" customFormat="1" x14ac:dyDescent="0.2">
      <c r="A1814" s="114"/>
      <c r="D1814" s="94"/>
      <c r="E1814" s="115"/>
      <c r="F1814" s="115"/>
      <c r="G1814" s="115"/>
      <c r="H1814" s="116"/>
      <c r="I1814" s="116"/>
      <c r="J1814" s="116"/>
    </row>
    <row r="1815" spans="1:10" s="88" customFormat="1" x14ac:dyDescent="0.2">
      <c r="A1815" s="114"/>
      <c r="D1815" s="94"/>
      <c r="E1815" s="115"/>
      <c r="F1815" s="115"/>
      <c r="G1815" s="115"/>
      <c r="H1815" s="116"/>
      <c r="I1815" s="116"/>
      <c r="J1815" s="116"/>
    </row>
    <row r="1816" spans="1:10" s="88" customFormat="1" x14ac:dyDescent="0.2">
      <c r="A1816" s="114"/>
      <c r="D1816" s="94"/>
      <c r="E1816" s="115"/>
      <c r="F1816" s="115"/>
      <c r="G1816" s="115"/>
      <c r="H1816" s="116"/>
      <c r="I1816" s="116"/>
      <c r="J1816" s="116"/>
    </row>
    <row r="1817" spans="1:10" s="88" customFormat="1" x14ac:dyDescent="0.2">
      <c r="A1817" s="114"/>
      <c r="D1817" s="94"/>
      <c r="E1817" s="115"/>
      <c r="F1817" s="115"/>
      <c r="G1817" s="115"/>
      <c r="H1817" s="116"/>
      <c r="I1817" s="116"/>
      <c r="J1817" s="116"/>
    </row>
    <row r="1818" spans="1:10" s="88" customFormat="1" x14ac:dyDescent="0.2">
      <c r="A1818" s="114"/>
      <c r="D1818" s="94"/>
      <c r="E1818" s="115"/>
      <c r="F1818" s="115"/>
      <c r="G1818" s="115"/>
      <c r="H1818" s="116"/>
      <c r="I1818" s="116"/>
      <c r="J1818" s="116"/>
    </row>
    <row r="1819" spans="1:10" s="88" customFormat="1" x14ac:dyDescent="0.2">
      <c r="A1819" s="114"/>
      <c r="D1819" s="94"/>
      <c r="E1819" s="115"/>
      <c r="F1819" s="115"/>
      <c r="G1819" s="115"/>
      <c r="H1819" s="116"/>
      <c r="I1819" s="116"/>
      <c r="J1819" s="116"/>
    </row>
    <row r="1820" spans="1:10" s="88" customFormat="1" x14ac:dyDescent="0.2">
      <c r="A1820" s="114"/>
      <c r="D1820" s="94"/>
      <c r="E1820" s="115"/>
      <c r="F1820" s="115"/>
      <c r="G1820" s="115"/>
      <c r="H1820" s="116"/>
      <c r="I1820" s="116"/>
      <c r="J1820" s="116"/>
    </row>
    <row r="1821" spans="1:10" s="88" customFormat="1" x14ac:dyDescent="0.2">
      <c r="A1821" s="114"/>
      <c r="D1821" s="94"/>
      <c r="E1821" s="115"/>
      <c r="F1821" s="115"/>
      <c r="G1821" s="115"/>
      <c r="H1821" s="116"/>
      <c r="I1821" s="116"/>
      <c r="J1821" s="116"/>
    </row>
    <row r="1822" spans="1:10" s="88" customFormat="1" x14ac:dyDescent="0.2">
      <c r="A1822" s="114"/>
      <c r="D1822" s="94"/>
      <c r="E1822" s="115"/>
      <c r="F1822" s="115"/>
      <c r="G1822" s="115"/>
      <c r="H1822" s="116"/>
      <c r="I1822" s="116"/>
      <c r="J1822" s="116"/>
    </row>
    <row r="1823" spans="1:10" s="88" customFormat="1" x14ac:dyDescent="0.2">
      <c r="A1823" s="114"/>
      <c r="D1823" s="94"/>
      <c r="E1823" s="115"/>
      <c r="F1823" s="115"/>
      <c r="G1823" s="115"/>
      <c r="H1823" s="116"/>
      <c r="I1823" s="116"/>
      <c r="J1823" s="116"/>
    </row>
    <row r="1824" spans="1:10" s="88" customFormat="1" x14ac:dyDescent="0.2">
      <c r="A1824" s="114"/>
      <c r="D1824" s="94"/>
      <c r="E1824" s="115"/>
      <c r="F1824" s="115"/>
      <c r="G1824" s="115"/>
      <c r="H1824" s="116"/>
      <c r="I1824" s="116"/>
      <c r="J1824" s="116"/>
    </row>
    <row r="1825" spans="1:10" s="88" customFormat="1" x14ac:dyDescent="0.2">
      <c r="A1825" s="114"/>
      <c r="D1825" s="94"/>
      <c r="E1825" s="115"/>
      <c r="F1825" s="115"/>
      <c r="G1825" s="115"/>
      <c r="H1825" s="116"/>
      <c r="I1825" s="116"/>
      <c r="J1825" s="116"/>
    </row>
    <row r="1826" spans="1:10" s="88" customFormat="1" x14ac:dyDescent="0.2">
      <c r="A1826" s="114"/>
      <c r="D1826" s="94"/>
      <c r="E1826" s="115"/>
      <c r="F1826" s="115"/>
      <c r="G1826" s="115"/>
      <c r="H1826" s="116"/>
      <c r="I1826" s="116"/>
      <c r="J1826" s="116"/>
    </row>
    <row r="1827" spans="1:10" s="88" customFormat="1" x14ac:dyDescent="0.2">
      <c r="A1827" s="114"/>
      <c r="D1827" s="94"/>
      <c r="E1827" s="115"/>
      <c r="F1827" s="115"/>
      <c r="G1827" s="115"/>
      <c r="H1827" s="116"/>
      <c r="I1827" s="116"/>
      <c r="J1827" s="116"/>
    </row>
    <row r="1828" spans="1:10" s="88" customFormat="1" x14ac:dyDescent="0.2">
      <c r="A1828" s="114"/>
      <c r="D1828" s="94"/>
      <c r="E1828" s="115"/>
      <c r="F1828" s="115"/>
      <c r="G1828" s="115"/>
      <c r="H1828" s="116"/>
      <c r="I1828" s="116"/>
      <c r="J1828" s="116"/>
    </row>
    <row r="1829" spans="1:10" s="88" customFormat="1" x14ac:dyDescent="0.2">
      <c r="A1829" s="114"/>
      <c r="D1829" s="94"/>
      <c r="E1829" s="115"/>
      <c r="F1829" s="115"/>
      <c r="G1829" s="115"/>
      <c r="H1829" s="116"/>
      <c r="I1829" s="116"/>
      <c r="J1829" s="116"/>
    </row>
    <row r="1830" spans="1:10" s="88" customFormat="1" x14ac:dyDescent="0.2">
      <c r="A1830" s="114"/>
      <c r="D1830" s="94"/>
      <c r="E1830" s="115"/>
      <c r="F1830" s="115"/>
      <c r="G1830" s="115"/>
      <c r="H1830" s="116"/>
      <c r="I1830" s="116"/>
      <c r="J1830" s="116"/>
    </row>
    <row r="1831" spans="1:10" s="88" customFormat="1" x14ac:dyDescent="0.2">
      <c r="A1831" s="114"/>
      <c r="D1831" s="94"/>
      <c r="E1831" s="115"/>
      <c r="F1831" s="115"/>
      <c r="G1831" s="115"/>
      <c r="H1831" s="116"/>
      <c r="I1831" s="116"/>
      <c r="J1831" s="116"/>
    </row>
    <row r="1832" spans="1:10" s="88" customFormat="1" x14ac:dyDescent="0.2">
      <c r="A1832" s="114"/>
      <c r="D1832" s="94"/>
      <c r="E1832" s="115"/>
      <c r="F1832" s="115"/>
      <c r="G1832" s="115"/>
      <c r="H1832" s="116"/>
      <c r="I1832" s="116"/>
      <c r="J1832" s="116"/>
    </row>
    <row r="1833" spans="1:10" s="88" customFormat="1" x14ac:dyDescent="0.2">
      <c r="A1833" s="114"/>
      <c r="D1833" s="94"/>
      <c r="E1833" s="115"/>
      <c r="F1833" s="115"/>
      <c r="G1833" s="115"/>
      <c r="H1833" s="116"/>
      <c r="I1833" s="116"/>
      <c r="J1833" s="116"/>
    </row>
    <row r="1834" spans="1:10" s="88" customFormat="1" x14ac:dyDescent="0.2">
      <c r="A1834" s="114"/>
      <c r="D1834" s="94"/>
      <c r="E1834" s="115"/>
      <c r="F1834" s="115"/>
      <c r="G1834" s="115"/>
      <c r="H1834" s="116"/>
      <c r="I1834" s="116"/>
      <c r="J1834" s="116"/>
    </row>
    <row r="1835" spans="1:10" s="88" customFormat="1" x14ac:dyDescent="0.2">
      <c r="A1835" s="114"/>
      <c r="D1835" s="94"/>
      <c r="E1835" s="115"/>
      <c r="F1835" s="115"/>
      <c r="G1835" s="115"/>
      <c r="H1835" s="116"/>
      <c r="I1835" s="116"/>
      <c r="J1835" s="116"/>
    </row>
    <row r="1836" spans="1:10" s="88" customFormat="1" x14ac:dyDescent="0.2">
      <c r="A1836" s="114"/>
      <c r="D1836" s="94"/>
      <c r="E1836" s="115"/>
      <c r="F1836" s="115"/>
      <c r="G1836" s="115"/>
      <c r="H1836" s="116"/>
      <c r="I1836" s="116"/>
      <c r="J1836" s="116"/>
    </row>
    <row r="1837" spans="1:10" s="88" customFormat="1" x14ac:dyDescent="0.2">
      <c r="A1837" s="114"/>
      <c r="D1837" s="94"/>
      <c r="E1837" s="115"/>
      <c r="F1837" s="115"/>
      <c r="G1837" s="115"/>
      <c r="H1837" s="116"/>
      <c r="I1837" s="116"/>
      <c r="J1837" s="116"/>
    </row>
    <row r="1838" spans="1:10" s="88" customFormat="1" x14ac:dyDescent="0.2">
      <c r="A1838" s="114"/>
      <c r="D1838" s="94"/>
      <c r="E1838" s="115"/>
      <c r="F1838" s="115"/>
      <c r="G1838" s="115"/>
      <c r="H1838" s="116"/>
      <c r="I1838" s="116"/>
      <c r="J1838" s="116"/>
    </row>
    <row r="1839" spans="1:10" s="88" customFormat="1" x14ac:dyDescent="0.2">
      <c r="A1839" s="114"/>
      <c r="D1839" s="94"/>
      <c r="E1839" s="115"/>
      <c r="F1839" s="115"/>
      <c r="G1839" s="115"/>
      <c r="H1839" s="116"/>
      <c r="I1839" s="116"/>
      <c r="J1839" s="116"/>
    </row>
    <row r="1840" spans="1:10" s="88" customFormat="1" x14ac:dyDescent="0.2">
      <c r="A1840" s="114"/>
      <c r="D1840" s="94"/>
      <c r="E1840" s="115"/>
      <c r="F1840" s="115"/>
      <c r="G1840" s="115"/>
      <c r="H1840" s="116"/>
      <c r="I1840" s="116"/>
      <c r="J1840" s="116"/>
    </row>
    <row r="1841" spans="1:10" s="88" customFormat="1" x14ac:dyDescent="0.2">
      <c r="A1841" s="114"/>
      <c r="D1841" s="94"/>
      <c r="E1841" s="115"/>
      <c r="F1841" s="115"/>
      <c r="G1841" s="115"/>
      <c r="H1841" s="116"/>
      <c r="I1841" s="116"/>
      <c r="J1841" s="116"/>
    </row>
    <row r="1842" spans="1:10" s="88" customFormat="1" x14ac:dyDescent="0.2">
      <c r="A1842" s="114"/>
      <c r="D1842" s="94"/>
      <c r="E1842" s="115"/>
      <c r="F1842" s="115"/>
      <c r="G1842" s="115"/>
      <c r="H1842" s="116"/>
      <c r="I1842" s="116"/>
      <c r="J1842" s="116"/>
    </row>
    <row r="1843" spans="1:10" s="88" customFormat="1" x14ac:dyDescent="0.2">
      <c r="A1843" s="114"/>
      <c r="D1843" s="94"/>
      <c r="E1843" s="115"/>
      <c r="F1843" s="115"/>
      <c r="G1843" s="115"/>
      <c r="H1843" s="116"/>
      <c r="I1843" s="116"/>
      <c r="J1843" s="116"/>
    </row>
    <row r="1844" spans="1:10" s="88" customFormat="1" x14ac:dyDescent="0.2">
      <c r="A1844" s="114"/>
      <c r="D1844" s="94"/>
      <c r="E1844" s="115"/>
      <c r="F1844" s="115"/>
      <c r="G1844" s="115"/>
      <c r="H1844" s="116"/>
      <c r="I1844" s="116"/>
      <c r="J1844" s="116"/>
    </row>
    <row r="1845" spans="1:10" s="88" customFormat="1" x14ac:dyDescent="0.2">
      <c r="A1845" s="114"/>
      <c r="D1845" s="94"/>
      <c r="E1845" s="115"/>
      <c r="F1845" s="115"/>
      <c r="G1845" s="115"/>
      <c r="H1845" s="116"/>
      <c r="I1845" s="116"/>
      <c r="J1845" s="116"/>
    </row>
    <row r="1846" spans="1:10" s="88" customFormat="1" x14ac:dyDescent="0.2">
      <c r="A1846" s="114"/>
      <c r="D1846" s="94"/>
      <c r="E1846" s="115"/>
      <c r="F1846" s="115"/>
      <c r="G1846" s="115"/>
      <c r="H1846" s="116"/>
      <c r="I1846" s="116"/>
      <c r="J1846" s="116"/>
    </row>
    <row r="1847" spans="1:10" s="88" customFormat="1" x14ac:dyDescent="0.2">
      <c r="A1847" s="114"/>
      <c r="D1847" s="94"/>
      <c r="E1847" s="115"/>
      <c r="F1847" s="115"/>
      <c r="G1847" s="115"/>
      <c r="H1847" s="116"/>
      <c r="I1847" s="116"/>
      <c r="J1847" s="116"/>
    </row>
    <row r="1848" spans="1:10" s="88" customFormat="1" x14ac:dyDescent="0.2">
      <c r="A1848" s="114"/>
      <c r="D1848" s="94"/>
      <c r="E1848" s="115"/>
      <c r="F1848" s="115"/>
      <c r="G1848" s="115"/>
      <c r="H1848" s="116"/>
      <c r="I1848" s="116"/>
      <c r="J1848" s="116"/>
    </row>
    <row r="1849" spans="1:10" s="88" customFormat="1" x14ac:dyDescent="0.2">
      <c r="A1849" s="114"/>
      <c r="D1849" s="94"/>
      <c r="E1849" s="115"/>
      <c r="F1849" s="115"/>
      <c r="G1849" s="115"/>
      <c r="H1849" s="116"/>
      <c r="I1849" s="116"/>
      <c r="J1849" s="116"/>
    </row>
    <row r="1850" spans="1:10" s="88" customFormat="1" x14ac:dyDescent="0.2">
      <c r="A1850" s="114"/>
      <c r="D1850" s="94"/>
      <c r="E1850" s="115"/>
      <c r="F1850" s="115"/>
      <c r="G1850" s="115"/>
      <c r="H1850" s="116"/>
      <c r="I1850" s="116"/>
      <c r="J1850" s="116"/>
    </row>
    <row r="1851" spans="1:10" s="88" customFormat="1" x14ac:dyDescent="0.2">
      <c r="A1851" s="114"/>
      <c r="D1851" s="94"/>
      <c r="E1851" s="115"/>
      <c r="F1851" s="115"/>
      <c r="G1851" s="115"/>
      <c r="H1851" s="116"/>
      <c r="I1851" s="116"/>
      <c r="J1851" s="116"/>
    </row>
    <row r="1852" spans="1:10" s="88" customFormat="1" x14ac:dyDescent="0.2">
      <c r="A1852" s="114"/>
      <c r="D1852" s="94"/>
      <c r="E1852" s="115"/>
      <c r="F1852" s="115"/>
      <c r="G1852" s="115"/>
      <c r="H1852" s="116"/>
      <c r="I1852" s="116"/>
      <c r="J1852" s="116"/>
    </row>
    <row r="1853" spans="1:10" s="88" customFormat="1" x14ac:dyDescent="0.2">
      <c r="A1853" s="114"/>
      <c r="D1853" s="94"/>
      <c r="E1853" s="115"/>
      <c r="F1853" s="115"/>
      <c r="G1853" s="115"/>
      <c r="H1853" s="116"/>
      <c r="I1853" s="116"/>
      <c r="J1853" s="116"/>
    </row>
    <row r="1854" spans="1:10" s="88" customFormat="1" x14ac:dyDescent="0.2">
      <c r="A1854" s="114"/>
      <c r="D1854" s="94"/>
      <c r="E1854" s="115"/>
      <c r="F1854" s="115"/>
      <c r="G1854" s="115"/>
      <c r="H1854" s="116"/>
      <c r="I1854" s="116"/>
      <c r="J1854" s="116"/>
    </row>
    <row r="1855" spans="1:10" s="88" customFormat="1" x14ac:dyDescent="0.2">
      <c r="A1855" s="114"/>
      <c r="D1855" s="94"/>
      <c r="E1855" s="115"/>
      <c r="F1855" s="115"/>
      <c r="G1855" s="115"/>
      <c r="H1855" s="116"/>
      <c r="I1855" s="116"/>
      <c r="J1855" s="116"/>
    </row>
    <row r="1856" spans="1:10" s="88" customFormat="1" x14ac:dyDescent="0.2">
      <c r="A1856" s="114"/>
      <c r="D1856" s="94"/>
      <c r="E1856" s="115"/>
      <c r="F1856" s="115"/>
      <c r="G1856" s="115"/>
      <c r="H1856" s="116"/>
      <c r="I1856" s="116"/>
      <c r="J1856" s="116"/>
    </row>
    <row r="1857" spans="1:10" s="88" customFormat="1" x14ac:dyDescent="0.2">
      <c r="A1857" s="114"/>
      <c r="D1857" s="94"/>
      <c r="E1857" s="115"/>
      <c r="F1857" s="115"/>
      <c r="G1857" s="115"/>
      <c r="H1857" s="116"/>
      <c r="I1857" s="116"/>
      <c r="J1857" s="116"/>
    </row>
    <row r="1858" spans="1:10" s="88" customFormat="1" x14ac:dyDescent="0.2">
      <c r="A1858" s="114"/>
      <c r="D1858" s="94"/>
      <c r="E1858" s="115"/>
      <c r="F1858" s="115"/>
      <c r="G1858" s="115"/>
      <c r="H1858" s="116"/>
      <c r="I1858" s="116"/>
      <c r="J1858" s="116"/>
    </row>
    <row r="1859" spans="1:10" s="88" customFormat="1" x14ac:dyDescent="0.2">
      <c r="A1859" s="114"/>
      <c r="D1859" s="94"/>
      <c r="E1859" s="115"/>
      <c r="F1859" s="115"/>
      <c r="G1859" s="115"/>
      <c r="H1859" s="116"/>
      <c r="I1859" s="116"/>
      <c r="J1859" s="116"/>
    </row>
    <row r="1860" spans="1:10" s="88" customFormat="1" x14ac:dyDescent="0.2">
      <c r="A1860" s="114"/>
      <c r="D1860" s="94"/>
      <c r="E1860" s="115"/>
      <c r="F1860" s="115"/>
      <c r="G1860" s="115"/>
      <c r="H1860" s="116"/>
      <c r="I1860" s="116"/>
      <c r="J1860" s="116"/>
    </row>
    <row r="1861" spans="1:10" s="88" customFormat="1" x14ac:dyDescent="0.2">
      <c r="A1861" s="114"/>
      <c r="D1861" s="94"/>
      <c r="E1861" s="115"/>
      <c r="F1861" s="115"/>
      <c r="G1861" s="115"/>
      <c r="H1861" s="116"/>
      <c r="I1861" s="116"/>
      <c r="J1861" s="116"/>
    </row>
    <row r="1862" spans="1:10" s="88" customFormat="1" x14ac:dyDescent="0.2">
      <c r="A1862" s="114"/>
      <c r="D1862" s="94"/>
      <c r="E1862" s="115"/>
      <c r="F1862" s="115"/>
      <c r="G1862" s="115"/>
      <c r="H1862" s="116"/>
      <c r="I1862" s="116"/>
      <c r="J1862" s="116"/>
    </row>
    <row r="1863" spans="1:10" s="88" customFormat="1" x14ac:dyDescent="0.2">
      <c r="A1863" s="114"/>
      <c r="D1863" s="94"/>
      <c r="E1863" s="115"/>
      <c r="F1863" s="115"/>
      <c r="G1863" s="115"/>
      <c r="H1863" s="116"/>
      <c r="I1863" s="116"/>
      <c r="J1863" s="116"/>
    </row>
    <row r="1864" spans="1:10" s="88" customFormat="1" x14ac:dyDescent="0.2">
      <c r="A1864" s="114"/>
      <c r="D1864" s="94"/>
      <c r="E1864" s="115"/>
      <c r="F1864" s="115"/>
      <c r="G1864" s="115"/>
      <c r="H1864" s="116"/>
      <c r="I1864" s="116"/>
      <c r="J1864" s="116"/>
    </row>
    <row r="1865" spans="1:10" s="88" customFormat="1" x14ac:dyDescent="0.2">
      <c r="A1865" s="114"/>
      <c r="D1865" s="94"/>
      <c r="E1865" s="115"/>
      <c r="F1865" s="115"/>
      <c r="G1865" s="115"/>
      <c r="H1865" s="116"/>
      <c r="I1865" s="116"/>
      <c r="J1865" s="116"/>
    </row>
    <row r="1866" spans="1:10" s="88" customFormat="1" x14ac:dyDescent="0.2">
      <c r="A1866" s="114"/>
      <c r="D1866" s="94"/>
      <c r="E1866" s="115"/>
      <c r="F1866" s="115"/>
      <c r="G1866" s="115"/>
      <c r="H1866" s="116"/>
      <c r="I1866" s="116"/>
      <c r="J1866" s="116"/>
    </row>
    <row r="1867" spans="1:10" s="88" customFormat="1" x14ac:dyDescent="0.2">
      <c r="A1867" s="114"/>
      <c r="D1867" s="94"/>
      <c r="E1867" s="115"/>
      <c r="F1867" s="115"/>
      <c r="G1867" s="115"/>
      <c r="H1867" s="116"/>
      <c r="I1867" s="116"/>
      <c r="J1867" s="116"/>
    </row>
    <row r="1868" spans="1:10" s="88" customFormat="1" x14ac:dyDescent="0.2">
      <c r="A1868" s="114"/>
      <c r="D1868" s="94"/>
      <c r="E1868" s="115"/>
      <c r="F1868" s="115"/>
      <c r="G1868" s="115"/>
      <c r="H1868" s="116"/>
      <c r="I1868" s="116"/>
      <c r="J1868" s="116"/>
    </row>
    <row r="1869" spans="1:10" s="88" customFormat="1" x14ac:dyDescent="0.2">
      <c r="A1869" s="114"/>
      <c r="D1869" s="94"/>
      <c r="E1869" s="115"/>
      <c r="F1869" s="115"/>
      <c r="G1869" s="115"/>
      <c r="H1869" s="116"/>
      <c r="I1869" s="116"/>
      <c r="J1869" s="116"/>
    </row>
    <row r="1870" spans="1:10" s="88" customFormat="1" x14ac:dyDescent="0.2">
      <c r="A1870" s="114"/>
      <c r="D1870" s="94"/>
      <c r="E1870" s="115"/>
      <c r="F1870" s="115"/>
      <c r="G1870" s="115"/>
      <c r="H1870" s="116"/>
      <c r="I1870" s="116"/>
      <c r="J1870" s="116"/>
    </row>
    <row r="1871" spans="1:10" s="88" customFormat="1" x14ac:dyDescent="0.2">
      <c r="A1871" s="114"/>
      <c r="D1871" s="94"/>
      <c r="E1871" s="115"/>
      <c r="F1871" s="115"/>
      <c r="G1871" s="115"/>
      <c r="H1871" s="116"/>
      <c r="I1871" s="116"/>
      <c r="J1871" s="116"/>
    </row>
    <row r="1872" spans="1:10" s="88" customFormat="1" x14ac:dyDescent="0.2">
      <c r="A1872" s="114"/>
      <c r="D1872" s="94"/>
      <c r="E1872" s="115"/>
      <c r="F1872" s="115"/>
      <c r="G1872" s="115"/>
      <c r="H1872" s="116"/>
      <c r="I1872" s="116"/>
      <c r="J1872" s="116"/>
    </row>
    <row r="1873" spans="1:10" s="88" customFormat="1" x14ac:dyDescent="0.2">
      <c r="A1873" s="114"/>
      <c r="D1873" s="94"/>
      <c r="E1873" s="115"/>
      <c r="F1873" s="115"/>
      <c r="G1873" s="115"/>
      <c r="H1873" s="116"/>
      <c r="I1873" s="116"/>
      <c r="J1873" s="116"/>
    </row>
    <row r="1874" spans="1:10" s="88" customFormat="1" x14ac:dyDescent="0.2">
      <c r="A1874" s="114"/>
      <c r="D1874" s="94"/>
      <c r="E1874" s="115"/>
      <c r="F1874" s="115"/>
      <c r="G1874" s="115"/>
      <c r="H1874" s="116"/>
      <c r="I1874" s="116"/>
      <c r="J1874" s="116"/>
    </row>
    <row r="1875" spans="1:10" s="88" customFormat="1" x14ac:dyDescent="0.2">
      <c r="A1875" s="114"/>
      <c r="D1875" s="94"/>
      <c r="E1875" s="115"/>
      <c r="F1875" s="115"/>
      <c r="G1875" s="115"/>
      <c r="H1875" s="116"/>
      <c r="I1875" s="116"/>
      <c r="J1875" s="116"/>
    </row>
    <row r="1876" spans="1:10" s="88" customFormat="1" x14ac:dyDescent="0.2">
      <c r="A1876" s="114"/>
      <c r="D1876" s="94"/>
      <c r="E1876" s="115"/>
      <c r="F1876" s="115"/>
      <c r="G1876" s="115"/>
      <c r="H1876" s="116"/>
      <c r="I1876" s="116"/>
      <c r="J1876" s="116"/>
    </row>
    <row r="1877" spans="1:10" s="88" customFormat="1" x14ac:dyDescent="0.2">
      <c r="A1877" s="114"/>
      <c r="D1877" s="94"/>
      <c r="E1877" s="115"/>
      <c r="F1877" s="115"/>
      <c r="G1877" s="115"/>
      <c r="H1877" s="116"/>
      <c r="I1877" s="116"/>
      <c r="J1877" s="116"/>
    </row>
    <row r="1878" spans="1:10" s="88" customFormat="1" x14ac:dyDescent="0.2">
      <c r="A1878" s="114"/>
      <c r="D1878" s="94"/>
      <c r="E1878" s="115"/>
      <c r="F1878" s="115"/>
      <c r="G1878" s="115"/>
      <c r="H1878" s="116"/>
      <c r="I1878" s="116"/>
      <c r="J1878" s="116"/>
    </row>
    <row r="1879" spans="1:10" s="88" customFormat="1" x14ac:dyDescent="0.2">
      <c r="A1879" s="114"/>
      <c r="D1879" s="94"/>
      <c r="E1879" s="115"/>
      <c r="F1879" s="115"/>
      <c r="G1879" s="115"/>
      <c r="H1879" s="116"/>
      <c r="I1879" s="116"/>
      <c r="J1879" s="116"/>
    </row>
    <row r="1880" spans="1:10" s="88" customFormat="1" x14ac:dyDescent="0.2">
      <c r="A1880" s="114"/>
      <c r="D1880" s="94"/>
      <c r="E1880" s="115"/>
      <c r="F1880" s="115"/>
      <c r="G1880" s="115"/>
      <c r="H1880" s="116"/>
      <c r="I1880" s="116"/>
      <c r="J1880" s="116"/>
    </row>
    <row r="1881" spans="1:10" s="88" customFormat="1" x14ac:dyDescent="0.2">
      <c r="A1881" s="114"/>
      <c r="D1881" s="94"/>
      <c r="E1881" s="115"/>
      <c r="F1881" s="115"/>
      <c r="G1881" s="115"/>
      <c r="H1881" s="116"/>
      <c r="I1881" s="116"/>
      <c r="J1881" s="116"/>
    </row>
    <row r="1882" spans="1:10" s="88" customFormat="1" x14ac:dyDescent="0.2">
      <c r="A1882" s="114"/>
      <c r="D1882" s="94"/>
      <c r="E1882" s="115"/>
      <c r="F1882" s="115"/>
      <c r="G1882" s="115"/>
      <c r="H1882" s="116"/>
      <c r="I1882" s="116"/>
      <c r="J1882" s="116"/>
    </row>
    <row r="1883" spans="1:10" s="88" customFormat="1" x14ac:dyDescent="0.2">
      <c r="A1883" s="114"/>
      <c r="D1883" s="94"/>
      <c r="E1883" s="115"/>
      <c r="F1883" s="115"/>
      <c r="G1883" s="115"/>
      <c r="H1883" s="116"/>
      <c r="I1883" s="116"/>
      <c r="J1883" s="116"/>
    </row>
    <row r="1884" spans="1:10" s="88" customFormat="1" x14ac:dyDescent="0.2">
      <c r="A1884" s="114"/>
      <c r="D1884" s="94"/>
      <c r="E1884" s="115"/>
      <c r="F1884" s="115"/>
      <c r="G1884" s="115"/>
      <c r="H1884" s="116"/>
      <c r="I1884" s="116"/>
      <c r="J1884" s="116"/>
    </row>
    <row r="1885" spans="1:10" s="88" customFormat="1" x14ac:dyDescent="0.2">
      <c r="A1885" s="114"/>
      <c r="D1885" s="94"/>
      <c r="E1885" s="115"/>
      <c r="F1885" s="115"/>
      <c r="G1885" s="115"/>
      <c r="H1885" s="116"/>
      <c r="I1885" s="116"/>
      <c r="J1885" s="116"/>
    </row>
    <row r="1886" spans="1:10" s="88" customFormat="1" x14ac:dyDescent="0.2">
      <c r="A1886" s="114"/>
      <c r="D1886" s="94"/>
      <c r="E1886" s="115"/>
      <c r="F1886" s="115"/>
      <c r="G1886" s="115"/>
      <c r="H1886" s="116"/>
      <c r="I1886" s="116"/>
      <c r="J1886" s="116"/>
    </row>
    <row r="1887" spans="1:10" s="88" customFormat="1" x14ac:dyDescent="0.2">
      <c r="A1887" s="114"/>
      <c r="D1887" s="94"/>
      <c r="E1887" s="115"/>
      <c r="F1887" s="115"/>
      <c r="G1887" s="115"/>
      <c r="H1887" s="116"/>
      <c r="I1887" s="116"/>
      <c r="J1887" s="116"/>
    </row>
    <row r="1888" spans="1:10" s="88" customFormat="1" x14ac:dyDescent="0.2">
      <c r="A1888" s="114"/>
      <c r="D1888" s="94"/>
      <c r="E1888" s="115"/>
      <c r="F1888" s="115"/>
      <c r="G1888" s="115"/>
      <c r="H1888" s="116"/>
      <c r="I1888" s="116"/>
      <c r="J1888" s="116"/>
    </row>
    <row r="1889" spans="1:10" s="88" customFormat="1" x14ac:dyDescent="0.2">
      <c r="A1889" s="114"/>
      <c r="D1889" s="94"/>
      <c r="E1889" s="115"/>
      <c r="F1889" s="115"/>
      <c r="G1889" s="115"/>
      <c r="H1889" s="116"/>
      <c r="I1889" s="116"/>
      <c r="J1889" s="116"/>
    </row>
    <row r="1890" spans="1:10" s="88" customFormat="1" x14ac:dyDescent="0.2">
      <c r="A1890" s="114"/>
      <c r="D1890" s="94"/>
      <c r="E1890" s="115"/>
      <c r="F1890" s="115"/>
      <c r="G1890" s="115"/>
      <c r="H1890" s="116"/>
      <c r="I1890" s="116"/>
      <c r="J1890" s="116"/>
    </row>
    <row r="1891" spans="1:10" s="88" customFormat="1" x14ac:dyDescent="0.2">
      <c r="A1891" s="114"/>
      <c r="D1891" s="94"/>
      <c r="E1891" s="115"/>
      <c r="F1891" s="115"/>
      <c r="G1891" s="115"/>
      <c r="H1891" s="116"/>
      <c r="I1891" s="116"/>
      <c r="J1891" s="116"/>
    </row>
    <row r="1892" spans="1:10" s="88" customFormat="1" x14ac:dyDescent="0.2">
      <c r="A1892" s="114"/>
      <c r="D1892" s="94"/>
      <c r="E1892" s="115"/>
      <c r="F1892" s="115"/>
      <c r="G1892" s="115"/>
      <c r="H1892" s="116"/>
      <c r="I1892" s="116"/>
      <c r="J1892" s="116"/>
    </row>
    <row r="1893" spans="1:10" s="88" customFormat="1" x14ac:dyDescent="0.2">
      <c r="A1893" s="114"/>
      <c r="D1893" s="94"/>
      <c r="E1893" s="115"/>
      <c r="F1893" s="115"/>
      <c r="G1893" s="115"/>
      <c r="H1893" s="116"/>
      <c r="I1893" s="116"/>
      <c r="J1893" s="116"/>
    </row>
    <row r="1894" spans="1:10" s="88" customFormat="1" x14ac:dyDescent="0.2">
      <c r="A1894" s="114"/>
      <c r="D1894" s="94"/>
      <c r="E1894" s="115"/>
      <c r="F1894" s="115"/>
      <c r="G1894" s="115"/>
      <c r="H1894" s="116"/>
      <c r="I1894" s="116"/>
      <c r="J1894" s="116"/>
    </row>
    <row r="1895" spans="1:10" s="88" customFormat="1" x14ac:dyDescent="0.2">
      <c r="A1895" s="114"/>
      <c r="D1895" s="94"/>
      <c r="E1895" s="115"/>
      <c r="F1895" s="115"/>
      <c r="G1895" s="115"/>
      <c r="H1895" s="116"/>
      <c r="I1895" s="116"/>
      <c r="J1895" s="116"/>
    </row>
    <row r="1896" spans="1:10" s="88" customFormat="1" x14ac:dyDescent="0.2">
      <c r="A1896" s="114"/>
      <c r="D1896" s="94"/>
      <c r="E1896" s="115"/>
      <c r="F1896" s="115"/>
      <c r="G1896" s="115"/>
      <c r="H1896" s="116"/>
      <c r="I1896" s="116"/>
      <c r="J1896" s="116"/>
    </row>
    <row r="1897" spans="1:10" s="88" customFormat="1" x14ac:dyDescent="0.2">
      <c r="A1897" s="114"/>
      <c r="D1897" s="94"/>
      <c r="E1897" s="115"/>
      <c r="F1897" s="115"/>
      <c r="G1897" s="115"/>
      <c r="H1897" s="116"/>
      <c r="I1897" s="116"/>
      <c r="J1897" s="116"/>
    </row>
    <row r="1898" spans="1:10" s="88" customFormat="1" x14ac:dyDescent="0.2">
      <c r="A1898" s="114"/>
      <c r="D1898" s="94"/>
      <c r="E1898" s="115"/>
      <c r="F1898" s="115"/>
      <c r="G1898" s="115"/>
      <c r="H1898" s="116"/>
      <c r="I1898" s="116"/>
      <c r="J1898" s="116"/>
    </row>
    <row r="1899" spans="1:10" s="88" customFormat="1" x14ac:dyDescent="0.2">
      <c r="A1899" s="114"/>
      <c r="D1899" s="94"/>
      <c r="E1899" s="115"/>
      <c r="F1899" s="115"/>
      <c r="G1899" s="115"/>
      <c r="H1899" s="116"/>
      <c r="I1899" s="116"/>
      <c r="J1899" s="116"/>
    </row>
    <row r="1900" spans="1:10" s="88" customFormat="1" x14ac:dyDescent="0.2">
      <c r="A1900" s="114"/>
      <c r="D1900" s="94"/>
      <c r="E1900" s="115"/>
      <c r="F1900" s="115"/>
      <c r="G1900" s="115"/>
      <c r="H1900" s="116"/>
      <c r="I1900" s="116"/>
      <c r="J1900" s="116"/>
    </row>
    <row r="1901" spans="1:10" s="88" customFormat="1" x14ac:dyDescent="0.2">
      <c r="A1901" s="114"/>
      <c r="D1901" s="94"/>
      <c r="E1901" s="115"/>
      <c r="F1901" s="115"/>
      <c r="G1901" s="115"/>
      <c r="H1901" s="116"/>
      <c r="I1901" s="116"/>
      <c r="J1901" s="116"/>
    </row>
    <row r="1902" spans="1:10" s="88" customFormat="1" x14ac:dyDescent="0.2">
      <c r="A1902" s="114"/>
      <c r="D1902" s="94"/>
      <c r="E1902" s="115"/>
      <c r="F1902" s="115"/>
      <c r="G1902" s="115"/>
      <c r="H1902" s="116"/>
      <c r="I1902" s="116"/>
      <c r="J1902" s="116"/>
    </row>
    <row r="1903" spans="1:10" s="88" customFormat="1" x14ac:dyDescent="0.2">
      <c r="A1903" s="114"/>
      <c r="D1903" s="94"/>
      <c r="E1903" s="115"/>
      <c r="F1903" s="115"/>
      <c r="G1903" s="115"/>
      <c r="H1903" s="116"/>
      <c r="I1903" s="116"/>
      <c r="J1903" s="116"/>
    </row>
    <row r="1904" spans="1:10" s="88" customFormat="1" x14ac:dyDescent="0.2">
      <c r="A1904" s="114"/>
      <c r="D1904" s="94"/>
      <c r="E1904" s="115"/>
      <c r="F1904" s="115"/>
      <c r="G1904" s="115"/>
      <c r="H1904" s="116"/>
      <c r="I1904" s="116"/>
      <c r="J1904" s="116"/>
    </row>
    <row r="1905" spans="1:10" s="88" customFormat="1" x14ac:dyDescent="0.2">
      <c r="A1905" s="114"/>
      <c r="D1905" s="94"/>
      <c r="E1905" s="115"/>
      <c r="F1905" s="115"/>
      <c r="G1905" s="115"/>
      <c r="H1905" s="116"/>
      <c r="I1905" s="116"/>
      <c r="J1905" s="116"/>
    </row>
    <row r="1906" spans="1:10" s="88" customFormat="1" x14ac:dyDescent="0.2">
      <c r="A1906" s="114"/>
      <c r="D1906" s="94"/>
      <c r="E1906" s="115"/>
      <c r="F1906" s="115"/>
      <c r="G1906" s="115"/>
      <c r="H1906" s="116"/>
      <c r="I1906" s="116"/>
      <c r="J1906" s="116"/>
    </row>
    <row r="1907" spans="1:10" s="88" customFormat="1" x14ac:dyDescent="0.2">
      <c r="A1907" s="114"/>
      <c r="D1907" s="94"/>
      <c r="E1907" s="115"/>
      <c r="F1907" s="115"/>
      <c r="G1907" s="115"/>
      <c r="H1907" s="116"/>
      <c r="I1907" s="116"/>
      <c r="J1907" s="116"/>
    </row>
    <row r="1908" spans="1:10" s="88" customFormat="1" x14ac:dyDescent="0.2">
      <c r="A1908" s="114"/>
      <c r="D1908" s="94"/>
      <c r="E1908" s="115"/>
      <c r="F1908" s="115"/>
      <c r="G1908" s="115"/>
      <c r="H1908" s="116"/>
      <c r="I1908" s="116"/>
      <c r="J1908" s="116"/>
    </row>
    <row r="1909" spans="1:10" s="88" customFormat="1" x14ac:dyDescent="0.2">
      <c r="A1909" s="114"/>
      <c r="D1909" s="94"/>
      <c r="E1909" s="115"/>
      <c r="F1909" s="115"/>
      <c r="G1909" s="115"/>
      <c r="H1909" s="116"/>
      <c r="I1909" s="116"/>
      <c r="J1909" s="116"/>
    </row>
    <row r="1910" spans="1:10" s="88" customFormat="1" x14ac:dyDescent="0.2">
      <c r="A1910" s="114"/>
      <c r="D1910" s="94"/>
      <c r="E1910" s="115"/>
      <c r="F1910" s="115"/>
      <c r="G1910" s="115"/>
      <c r="H1910" s="116"/>
      <c r="I1910" s="116"/>
      <c r="J1910" s="116"/>
    </row>
    <row r="1911" spans="1:10" s="88" customFormat="1" x14ac:dyDescent="0.2">
      <c r="A1911" s="114"/>
      <c r="D1911" s="94"/>
      <c r="E1911" s="115"/>
      <c r="F1911" s="115"/>
      <c r="G1911" s="115"/>
      <c r="H1911" s="116"/>
      <c r="I1911" s="116"/>
      <c r="J1911" s="116"/>
    </row>
    <row r="1912" spans="1:10" s="88" customFormat="1" x14ac:dyDescent="0.2">
      <c r="A1912" s="114"/>
      <c r="D1912" s="94"/>
      <c r="E1912" s="115"/>
      <c r="F1912" s="115"/>
      <c r="G1912" s="115"/>
      <c r="H1912" s="116"/>
      <c r="I1912" s="116"/>
      <c r="J1912" s="116"/>
    </row>
    <row r="1913" spans="1:10" s="88" customFormat="1" x14ac:dyDescent="0.2">
      <c r="A1913" s="114"/>
      <c r="D1913" s="94"/>
      <c r="E1913" s="115"/>
      <c r="F1913" s="115"/>
      <c r="G1913" s="115"/>
      <c r="H1913" s="116"/>
      <c r="I1913" s="116"/>
      <c r="J1913" s="116"/>
    </row>
    <row r="1914" spans="1:10" s="88" customFormat="1" x14ac:dyDescent="0.2">
      <c r="A1914" s="114"/>
      <c r="D1914" s="94"/>
      <c r="E1914" s="115"/>
      <c r="F1914" s="115"/>
      <c r="G1914" s="115"/>
      <c r="H1914" s="116"/>
      <c r="I1914" s="116"/>
      <c r="J1914" s="116"/>
    </row>
    <row r="1915" spans="1:10" s="88" customFormat="1" x14ac:dyDescent="0.2">
      <c r="A1915" s="114"/>
      <c r="D1915" s="94"/>
      <c r="E1915" s="115"/>
      <c r="F1915" s="115"/>
      <c r="G1915" s="115"/>
      <c r="H1915" s="116"/>
      <c r="I1915" s="116"/>
      <c r="J1915" s="116"/>
    </row>
    <row r="1916" spans="1:10" s="88" customFormat="1" x14ac:dyDescent="0.2">
      <c r="A1916" s="114"/>
      <c r="D1916" s="94"/>
      <c r="E1916" s="115"/>
      <c r="F1916" s="115"/>
      <c r="G1916" s="115"/>
      <c r="H1916" s="116"/>
      <c r="I1916" s="116"/>
      <c r="J1916" s="116"/>
    </row>
    <row r="1917" spans="1:10" s="88" customFormat="1" x14ac:dyDescent="0.2">
      <c r="A1917" s="114"/>
      <c r="D1917" s="94"/>
      <c r="E1917" s="115"/>
      <c r="F1917" s="115"/>
      <c r="G1917" s="115"/>
      <c r="H1917" s="116"/>
      <c r="I1917" s="116"/>
      <c r="J1917" s="116"/>
    </row>
    <row r="1918" spans="1:10" s="88" customFormat="1" x14ac:dyDescent="0.2">
      <c r="A1918" s="114"/>
      <c r="D1918" s="94"/>
      <c r="E1918" s="115"/>
      <c r="F1918" s="115"/>
      <c r="G1918" s="115"/>
      <c r="H1918" s="116"/>
      <c r="I1918" s="116"/>
      <c r="J1918" s="116"/>
    </row>
    <row r="1919" spans="1:10" s="88" customFormat="1" x14ac:dyDescent="0.2">
      <c r="A1919" s="114"/>
      <c r="D1919" s="94"/>
      <c r="E1919" s="115"/>
      <c r="F1919" s="115"/>
      <c r="G1919" s="115"/>
      <c r="H1919" s="116"/>
      <c r="I1919" s="116"/>
      <c r="J1919" s="116"/>
    </row>
    <row r="1920" spans="1:10" s="88" customFormat="1" x14ac:dyDescent="0.2">
      <c r="A1920" s="114"/>
      <c r="D1920" s="94"/>
      <c r="E1920" s="115"/>
      <c r="F1920" s="115"/>
      <c r="G1920" s="115"/>
      <c r="H1920" s="116"/>
      <c r="I1920" s="116"/>
      <c r="J1920" s="116"/>
    </row>
    <row r="1921" spans="1:10" s="88" customFormat="1" x14ac:dyDescent="0.2">
      <c r="A1921" s="114"/>
      <c r="D1921" s="94"/>
      <c r="E1921" s="115"/>
      <c r="F1921" s="115"/>
      <c r="G1921" s="115"/>
      <c r="H1921" s="116"/>
      <c r="I1921" s="116"/>
      <c r="J1921" s="116"/>
    </row>
    <row r="1922" spans="1:10" s="88" customFormat="1" x14ac:dyDescent="0.2">
      <c r="A1922" s="114"/>
      <c r="D1922" s="94"/>
      <c r="E1922" s="115"/>
      <c r="F1922" s="115"/>
      <c r="G1922" s="115"/>
      <c r="H1922" s="116"/>
      <c r="I1922" s="116"/>
      <c r="J1922" s="116"/>
    </row>
    <row r="1923" spans="1:10" s="88" customFormat="1" x14ac:dyDescent="0.2">
      <c r="A1923" s="114"/>
      <c r="D1923" s="94"/>
      <c r="E1923" s="115"/>
      <c r="F1923" s="115"/>
      <c r="G1923" s="115"/>
      <c r="H1923" s="116"/>
      <c r="I1923" s="116"/>
      <c r="J1923" s="116"/>
    </row>
    <row r="1924" spans="1:10" s="88" customFormat="1" x14ac:dyDescent="0.2">
      <c r="A1924" s="114"/>
      <c r="D1924" s="94"/>
      <c r="E1924" s="115"/>
      <c r="F1924" s="115"/>
      <c r="G1924" s="115"/>
      <c r="H1924" s="116"/>
      <c r="I1924" s="116"/>
      <c r="J1924" s="116"/>
    </row>
    <row r="1925" spans="1:10" s="88" customFormat="1" x14ac:dyDescent="0.2">
      <c r="A1925" s="114"/>
      <c r="D1925" s="94"/>
      <c r="E1925" s="115"/>
      <c r="F1925" s="115"/>
      <c r="G1925" s="115"/>
      <c r="H1925" s="116"/>
      <c r="I1925" s="116"/>
      <c r="J1925" s="116"/>
    </row>
    <row r="1926" spans="1:10" s="88" customFormat="1" x14ac:dyDescent="0.2">
      <c r="A1926" s="114"/>
      <c r="D1926" s="94"/>
      <c r="E1926" s="115"/>
      <c r="F1926" s="115"/>
      <c r="G1926" s="115"/>
      <c r="H1926" s="116"/>
      <c r="I1926" s="116"/>
      <c r="J1926" s="116"/>
    </row>
    <row r="1927" spans="1:10" s="88" customFormat="1" x14ac:dyDescent="0.2">
      <c r="A1927" s="114"/>
      <c r="D1927" s="94"/>
      <c r="E1927" s="115"/>
      <c r="F1927" s="115"/>
      <c r="G1927" s="115"/>
      <c r="H1927" s="116"/>
      <c r="I1927" s="116"/>
      <c r="J1927" s="116"/>
    </row>
    <row r="1928" spans="1:10" s="88" customFormat="1" x14ac:dyDescent="0.2">
      <c r="A1928" s="114"/>
      <c r="D1928" s="94"/>
      <c r="E1928" s="115"/>
      <c r="F1928" s="115"/>
      <c r="G1928" s="115"/>
      <c r="H1928" s="116"/>
      <c r="I1928" s="116"/>
      <c r="J1928" s="116"/>
    </row>
    <row r="1929" spans="1:10" s="88" customFormat="1" x14ac:dyDescent="0.2">
      <c r="A1929" s="114"/>
      <c r="D1929" s="94"/>
      <c r="E1929" s="115"/>
      <c r="F1929" s="115"/>
      <c r="G1929" s="115"/>
      <c r="H1929" s="116"/>
      <c r="I1929" s="116"/>
      <c r="J1929" s="116"/>
    </row>
    <row r="1930" spans="1:10" s="88" customFormat="1" x14ac:dyDescent="0.2">
      <c r="A1930" s="114"/>
      <c r="D1930" s="94"/>
      <c r="E1930" s="115"/>
      <c r="F1930" s="115"/>
      <c r="G1930" s="115"/>
      <c r="H1930" s="116"/>
      <c r="I1930" s="116"/>
      <c r="J1930" s="116"/>
    </row>
    <row r="1931" spans="1:10" s="88" customFormat="1" x14ac:dyDescent="0.2">
      <c r="A1931" s="114"/>
      <c r="D1931" s="94"/>
      <c r="E1931" s="115"/>
      <c r="F1931" s="115"/>
      <c r="G1931" s="115"/>
      <c r="H1931" s="116"/>
      <c r="I1931" s="116"/>
      <c r="J1931" s="116"/>
    </row>
    <row r="1932" spans="1:10" s="88" customFormat="1" x14ac:dyDescent="0.2">
      <c r="A1932" s="114"/>
      <c r="D1932" s="94"/>
      <c r="E1932" s="115"/>
      <c r="F1932" s="115"/>
      <c r="G1932" s="115"/>
      <c r="H1932" s="116"/>
      <c r="I1932" s="116"/>
      <c r="J1932" s="116"/>
    </row>
    <row r="1933" spans="1:10" s="88" customFormat="1" x14ac:dyDescent="0.2">
      <c r="A1933" s="114"/>
      <c r="D1933" s="94"/>
      <c r="E1933" s="115"/>
      <c r="F1933" s="115"/>
      <c r="G1933" s="115"/>
      <c r="H1933" s="116"/>
      <c r="I1933" s="116"/>
      <c r="J1933" s="116"/>
    </row>
    <row r="1934" spans="1:10" s="88" customFormat="1" x14ac:dyDescent="0.2">
      <c r="A1934" s="114"/>
      <c r="D1934" s="94"/>
      <c r="E1934" s="115"/>
      <c r="F1934" s="115"/>
      <c r="G1934" s="115"/>
      <c r="H1934" s="116"/>
      <c r="I1934" s="116"/>
      <c r="J1934" s="116"/>
    </row>
    <row r="1935" spans="1:10" s="88" customFormat="1" x14ac:dyDescent="0.2">
      <c r="A1935" s="114"/>
      <c r="D1935" s="94"/>
      <c r="E1935" s="115"/>
      <c r="F1935" s="115"/>
      <c r="G1935" s="115"/>
      <c r="H1935" s="116"/>
      <c r="I1935" s="116"/>
      <c r="J1935" s="116"/>
    </row>
    <row r="1936" spans="1:10" s="88" customFormat="1" x14ac:dyDescent="0.2">
      <c r="A1936" s="114"/>
      <c r="D1936" s="94"/>
      <c r="E1936" s="115"/>
      <c r="F1936" s="115"/>
      <c r="G1936" s="115"/>
      <c r="H1936" s="116"/>
      <c r="I1936" s="116"/>
      <c r="J1936" s="116"/>
    </row>
    <row r="1937" spans="1:10" s="88" customFormat="1" x14ac:dyDescent="0.2">
      <c r="A1937" s="114"/>
      <c r="D1937" s="94"/>
      <c r="E1937" s="115"/>
      <c r="F1937" s="115"/>
      <c r="G1937" s="115"/>
      <c r="H1937" s="116"/>
      <c r="I1937" s="116"/>
      <c r="J1937" s="116"/>
    </row>
    <row r="1938" spans="1:10" s="88" customFormat="1" x14ac:dyDescent="0.2">
      <c r="A1938" s="114"/>
      <c r="D1938" s="94"/>
      <c r="E1938" s="115"/>
      <c r="F1938" s="115"/>
      <c r="G1938" s="115"/>
      <c r="H1938" s="116"/>
      <c r="I1938" s="116"/>
      <c r="J1938" s="116"/>
    </row>
    <row r="1939" spans="1:10" s="88" customFormat="1" x14ac:dyDescent="0.2">
      <c r="A1939" s="114"/>
      <c r="D1939" s="94"/>
      <c r="E1939" s="115"/>
      <c r="F1939" s="115"/>
      <c r="G1939" s="115"/>
      <c r="H1939" s="116"/>
      <c r="I1939" s="116"/>
      <c r="J1939" s="116"/>
    </row>
    <row r="1940" spans="1:10" s="88" customFormat="1" x14ac:dyDescent="0.2">
      <c r="A1940" s="114"/>
      <c r="D1940" s="94"/>
      <c r="E1940" s="115"/>
      <c r="F1940" s="115"/>
      <c r="G1940" s="115"/>
      <c r="H1940" s="116"/>
      <c r="I1940" s="116"/>
      <c r="J1940" s="116"/>
    </row>
    <row r="1941" spans="1:10" s="88" customFormat="1" x14ac:dyDescent="0.2">
      <c r="A1941" s="114"/>
      <c r="D1941" s="94"/>
      <c r="E1941" s="115"/>
      <c r="F1941" s="115"/>
      <c r="G1941" s="115"/>
      <c r="H1941" s="116"/>
      <c r="I1941" s="116"/>
      <c r="J1941" s="116"/>
    </row>
    <row r="1942" spans="1:10" s="88" customFormat="1" x14ac:dyDescent="0.2">
      <c r="A1942" s="114"/>
      <c r="D1942" s="94"/>
      <c r="E1942" s="115"/>
      <c r="F1942" s="115"/>
      <c r="G1942" s="115"/>
      <c r="H1942" s="116"/>
      <c r="I1942" s="116"/>
      <c r="J1942" s="116"/>
    </row>
    <row r="1943" spans="1:10" s="88" customFormat="1" x14ac:dyDescent="0.2">
      <c r="A1943" s="114"/>
      <c r="D1943" s="94"/>
      <c r="E1943" s="115"/>
      <c r="F1943" s="115"/>
      <c r="G1943" s="115"/>
      <c r="H1943" s="116"/>
      <c r="I1943" s="116"/>
      <c r="J1943" s="116"/>
    </row>
    <row r="1944" spans="1:10" s="88" customFormat="1" x14ac:dyDescent="0.2">
      <c r="A1944" s="114"/>
      <c r="D1944" s="94"/>
      <c r="E1944" s="115"/>
      <c r="F1944" s="115"/>
      <c r="G1944" s="115"/>
      <c r="H1944" s="116"/>
      <c r="I1944" s="116"/>
      <c r="J1944" s="116"/>
    </row>
    <row r="1945" spans="1:10" s="88" customFormat="1" x14ac:dyDescent="0.2">
      <c r="A1945" s="114"/>
      <c r="D1945" s="94"/>
      <c r="E1945" s="115"/>
      <c r="F1945" s="115"/>
      <c r="G1945" s="115"/>
      <c r="H1945" s="116"/>
      <c r="I1945" s="116"/>
      <c r="J1945" s="116"/>
    </row>
    <row r="1946" spans="1:10" s="88" customFormat="1" x14ac:dyDescent="0.2">
      <c r="A1946" s="114"/>
      <c r="D1946" s="94"/>
      <c r="E1946" s="115"/>
      <c r="F1946" s="115"/>
      <c r="G1946" s="115"/>
      <c r="H1946" s="116"/>
      <c r="I1946" s="116"/>
      <c r="J1946" s="116"/>
    </row>
    <row r="1947" spans="1:10" s="88" customFormat="1" x14ac:dyDescent="0.2">
      <c r="A1947" s="114"/>
      <c r="D1947" s="94"/>
      <c r="E1947" s="115"/>
      <c r="F1947" s="115"/>
      <c r="G1947" s="115"/>
      <c r="H1947" s="116"/>
      <c r="I1947" s="116"/>
      <c r="J1947" s="116"/>
    </row>
    <row r="1948" spans="1:10" s="88" customFormat="1" x14ac:dyDescent="0.2">
      <c r="A1948" s="114"/>
      <c r="D1948" s="94"/>
      <c r="E1948" s="115"/>
      <c r="F1948" s="115"/>
      <c r="G1948" s="115"/>
      <c r="H1948" s="116"/>
      <c r="I1948" s="116"/>
      <c r="J1948" s="116"/>
    </row>
    <row r="1949" spans="1:10" s="88" customFormat="1" x14ac:dyDescent="0.2">
      <c r="A1949" s="114"/>
      <c r="D1949" s="94"/>
      <c r="E1949" s="115"/>
      <c r="F1949" s="115"/>
      <c r="G1949" s="115"/>
      <c r="H1949" s="116"/>
      <c r="I1949" s="116"/>
      <c r="J1949" s="116"/>
    </row>
    <row r="1950" spans="1:10" s="88" customFormat="1" x14ac:dyDescent="0.2">
      <c r="A1950" s="114"/>
      <c r="D1950" s="94"/>
      <c r="E1950" s="115"/>
      <c r="F1950" s="115"/>
      <c r="G1950" s="115"/>
      <c r="H1950" s="116"/>
      <c r="I1950" s="116"/>
      <c r="J1950" s="116"/>
    </row>
    <row r="1951" spans="1:10" s="88" customFormat="1" x14ac:dyDescent="0.2">
      <c r="A1951" s="114"/>
      <c r="D1951" s="94"/>
      <c r="E1951" s="115"/>
      <c r="F1951" s="115"/>
      <c r="G1951" s="115"/>
      <c r="H1951" s="116"/>
      <c r="I1951" s="116"/>
      <c r="J1951" s="116"/>
    </row>
    <row r="1952" spans="1:10" s="88" customFormat="1" x14ac:dyDescent="0.2">
      <c r="A1952" s="114"/>
      <c r="D1952" s="94"/>
      <c r="E1952" s="115"/>
      <c r="F1952" s="115"/>
      <c r="G1952" s="115"/>
      <c r="H1952" s="116"/>
      <c r="I1952" s="116"/>
      <c r="J1952" s="116"/>
    </row>
    <row r="1953" spans="1:10" s="88" customFormat="1" x14ac:dyDescent="0.2">
      <c r="A1953" s="114"/>
      <c r="D1953" s="94"/>
      <c r="E1953" s="115"/>
      <c r="F1953" s="115"/>
      <c r="G1953" s="115"/>
      <c r="H1953" s="116"/>
      <c r="I1953" s="116"/>
      <c r="J1953" s="116"/>
    </row>
    <row r="1954" spans="1:10" s="88" customFormat="1" x14ac:dyDescent="0.2">
      <c r="A1954" s="114"/>
      <c r="D1954" s="94"/>
      <c r="E1954" s="115"/>
      <c r="F1954" s="115"/>
      <c r="G1954" s="115"/>
      <c r="H1954" s="116"/>
      <c r="I1954" s="116"/>
      <c r="J1954" s="116"/>
    </row>
    <row r="1955" spans="1:10" s="88" customFormat="1" x14ac:dyDescent="0.2">
      <c r="A1955" s="114"/>
      <c r="D1955" s="94"/>
      <c r="E1955" s="115"/>
      <c r="F1955" s="115"/>
      <c r="G1955" s="115"/>
      <c r="H1955" s="116"/>
      <c r="I1955" s="116"/>
      <c r="J1955" s="116"/>
    </row>
    <row r="1956" spans="1:10" s="88" customFormat="1" x14ac:dyDescent="0.2">
      <c r="A1956" s="114"/>
      <c r="D1956" s="94"/>
      <c r="E1956" s="115"/>
      <c r="F1956" s="115"/>
      <c r="G1956" s="115"/>
      <c r="H1956" s="116"/>
      <c r="I1956" s="116"/>
      <c r="J1956" s="116"/>
    </row>
    <row r="1957" spans="1:10" s="88" customFormat="1" x14ac:dyDescent="0.2">
      <c r="A1957" s="114"/>
      <c r="D1957" s="94"/>
      <c r="E1957" s="115"/>
      <c r="F1957" s="115"/>
      <c r="G1957" s="115"/>
      <c r="H1957" s="116"/>
      <c r="I1957" s="116"/>
      <c r="J1957" s="116"/>
    </row>
    <row r="1958" spans="1:10" s="88" customFormat="1" x14ac:dyDescent="0.2">
      <c r="A1958" s="114"/>
      <c r="D1958" s="94"/>
      <c r="E1958" s="115"/>
      <c r="F1958" s="115"/>
      <c r="G1958" s="115"/>
      <c r="H1958" s="116"/>
      <c r="I1958" s="116"/>
      <c r="J1958" s="116"/>
    </row>
    <row r="1959" spans="1:10" s="88" customFormat="1" x14ac:dyDescent="0.2">
      <c r="A1959" s="114"/>
      <c r="D1959" s="94"/>
      <c r="E1959" s="115"/>
      <c r="F1959" s="115"/>
      <c r="G1959" s="115"/>
      <c r="H1959" s="116"/>
      <c r="I1959" s="116"/>
      <c r="J1959" s="116"/>
    </row>
    <row r="1960" spans="1:10" s="88" customFormat="1" x14ac:dyDescent="0.2">
      <c r="A1960" s="114"/>
      <c r="D1960" s="94"/>
      <c r="E1960" s="115"/>
      <c r="F1960" s="115"/>
      <c r="G1960" s="115"/>
      <c r="H1960" s="116"/>
      <c r="I1960" s="116"/>
      <c r="J1960" s="116"/>
    </row>
    <row r="1961" spans="1:10" s="88" customFormat="1" x14ac:dyDescent="0.2">
      <c r="A1961" s="114"/>
      <c r="D1961" s="94"/>
      <c r="E1961" s="115"/>
      <c r="F1961" s="115"/>
      <c r="G1961" s="115"/>
      <c r="H1961" s="116"/>
      <c r="I1961" s="116"/>
      <c r="J1961" s="116"/>
    </row>
    <row r="1962" spans="1:10" s="88" customFormat="1" x14ac:dyDescent="0.2">
      <c r="A1962" s="114"/>
      <c r="D1962" s="94"/>
      <c r="E1962" s="115"/>
      <c r="F1962" s="115"/>
      <c r="G1962" s="115"/>
      <c r="H1962" s="116"/>
      <c r="I1962" s="116"/>
      <c r="J1962" s="116"/>
    </row>
    <row r="1963" spans="1:10" s="88" customFormat="1" x14ac:dyDescent="0.2">
      <c r="A1963" s="114"/>
      <c r="D1963" s="94"/>
      <c r="E1963" s="115"/>
      <c r="F1963" s="115"/>
      <c r="G1963" s="115"/>
      <c r="H1963" s="116"/>
      <c r="I1963" s="116"/>
      <c r="J1963" s="116"/>
    </row>
    <row r="1964" spans="1:10" s="88" customFormat="1" x14ac:dyDescent="0.2">
      <c r="A1964" s="114"/>
      <c r="D1964" s="94"/>
      <c r="E1964" s="115"/>
      <c r="F1964" s="115"/>
      <c r="G1964" s="115"/>
      <c r="H1964" s="116"/>
      <c r="I1964" s="116"/>
      <c r="J1964" s="116"/>
    </row>
    <row r="1965" spans="1:10" s="88" customFormat="1" x14ac:dyDescent="0.2">
      <c r="A1965" s="114"/>
      <c r="D1965" s="94"/>
      <c r="E1965" s="115"/>
      <c r="F1965" s="115"/>
      <c r="G1965" s="115"/>
      <c r="H1965" s="116"/>
      <c r="I1965" s="116"/>
      <c r="J1965" s="116"/>
    </row>
    <row r="1966" spans="1:10" s="88" customFormat="1" x14ac:dyDescent="0.2">
      <c r="A1966" s="114"/>
      <c r="D1966" s="94"/>
      <c r="E1966" s="115"/>
      <c r="F1966" s="115"/>
      <c r="G1966" s="115"/>
      <c r="H1966" s="116"/>
      <c r="I1966" s="116"/>
      <c r="J1966" s="116"/>
    </row>
    <row r="1967" spans="1:10" s="88" customFormat="1" x14ac:dyDescent="0.2">
      <c r="A1967" s="114"/>
      <c r="D1967" s="94"/>
      <c r="E1967" s="115"/>
      <c r="F1967" s="115"/>
      <c r="G1967" s="115"/>
      <c r="H1967" s="116"/>
      <c r="I1967" s="116"/>
      <c r="J1967" s="116"/>
    </row>
    <row r="1968" spans="1:10" s="88" customFormat="1" x14ac:dyDescent="0.2">
      <c r="A1968" s="114"/>
      <c r="D1968" s="94"/>
      <c r="E1968" s="115"/>
      <c r="F1968" s="115"/>
      <c r="G1968" s="115"/>
      <c r="H1968" s="116"/>
      <c r="I1968" s="116"/>
      <c r="J1968" s="116"/>
    </row>
    <row r="1969" spans="1:10" s="88" customFormat="1" x14ac:dyDescent="0.2">
      <c r="A1969" s="114"/>
      <c r="D1969" s="94"/>
      <c r="E1969" s="115"/>
      <c r="F1969" s="115"/>
      <c r="G1969" s="115"/>
      <c r="H1969" s="116"/>
      <c r="I1969" s="116"/>
      <c r="J1969" s="116"/>
    </row>
    <row r="1970" spans="1:10" s="88" customFormat="1" x14ac:dyDescent="0.2">
      <c r="A1970" s="114"/>
      <c r="D1970" s="94"/>
      <c r="E1970" s="115"/>
      <c r="F1970" s="115"/>
      <c r="G1970" s="115"/>
      <c r="H1970" s="116"/>
      <c r="I1970" s="116"/>
      <c r="J1970" s="116"/>
    </row>
    <row r="1971" spans="1:10" s="88" customFormat="1" x14ac:dyDescent="0.2">
      <c r="A1971" s="114"/>
      <c r="D1971" s="94"/>
      <c r="E1971" s="115"/>
      <c r="F1971" s="115"/>
      <c r="G1971" s="115"/>
      <c r="H1971" s="116"/>
      <c r="I1971" s="116"/>
      <c r="J1971" s="116"/>
    </row>
    <row r="1972" spans="1:10" s="88" customFormat="1" x14ac:dyDescent="0.2">
      <c r="A1972" s="114"/>
      <c r="D1972" s="94"/>
      <c r="E1972" s="115"/>
      <c r="F1972" s="115"/>
      <c r="G1972" s="115"/>
      <c r="H1972" s="116"/>
      <c r="I1972" s="116"/>
      <c r="J1972" s="116"/>
    </row>
    <row r="1973" spans="1:10" s="88" customFormat="1" x14ac:dyDescent="0.2">
      <c r="A1973" s="114"/>
      <c r="D1973" s="94"/>
      <c r="E1973" s="115"/>
      <c r="F1973" s="115"/>
      <c r="G1973" s="115"/>
      <c r="H1973" s="116"/>
      <c r="I1973" s="116"/>
      <c r="J1973" s="116"/>
    </row>
    <row r="1974" spans="1:10" s="88" customFormat="1" x14ac:dyDescent="0.2">
      <c r="A1974" s="114"/>
      <c r="D1974" s="94"/>
      <c r="E1974" s="115"/>
      <c r="F1974" s="115"/>
      <c r="G1974" s="115"/>
      <c r="H1974" s="116"/>
      <c r="I1974" s="116"/>
      <c r="J1974" s="116"/>
    </row>
    <row r="1975" spans="1:10" s="88" customFormat="1" x14ac:dyDescent="0.2">
      <c r="A1975" s="114"/>
      <c r="D1975" s="94"/>
      <c r="E1975" s="115"/>
      <c r="F1975" s="115"/>
      <c r="G1975" s="115"/>
      <c r="H1975" s="116"/>
      <c r="I1975" s="116"/>
      <c r="J1975" s="116"/>
    </row>
    <row r="1976" spans="1:10" s="88" customFormat="1" x14ac:dyDescent="0.2">
      <c r="A1976" s="114"/>
      <c r="D1976" s="94"/>
      <c r="E1976" s="115"/>
      <c r="F1976" s="115"/>
      <c r="G1976" s="115"/>
      <c r="H1976" s="116"/>
      <c r="I1976" s="116"/>
      <c r="J1976" s="116"/>
    </row>
    <row r="1977" spans="1:10" s="88" customFormat="1" x14ac:dyDescent="0.2">
      <c r="A1977" s="114"/>
      <c r="D1977" s="94"/>
      <c r="E1977" s="115"/>
      <c r="F1977" s="115"/>
      <c r="G1977" s="115"/>
      <c r="H1977" s="116"/>
      <c r="I1977" s="116"/>
      <c r="J1977" s="116"/>
    </row>
    <row r="1978" spans="1:10" s="88" customFormat="1" x14ac:dyDescent="0.2">
      <c r="A1978" s="114"/>
      <c r="D1978" s="94"/>
      <c r="E1978" s="115"/>
      <c r="F1978" s="115"/>
      <c r="G1978" s="115"/>
      <c r="H1978" s="116"/>
      <c r="I1978" s="116"/>
      <c r="J1978" s="116"/>
    </row>
    <row r="1979" spans="1:10" s="88" customFormat="1" x14ac:dyDescent="0.2">
      <c r="A1979" s="114"/>
      <c r="D1979" s="94"/>
      <c r="E1979" s="115"/>
      <c r="F1979" s="115"/>
      <c r="G1979" s="115"/>
      <c r="H1979" s="116"/>
      <c r="I1979" s="116"/>
      <c r="J1979" s="116"/>
    </row>
    <row r="1980" spans="1:10" s="88" customFormat="1" x14ac:dyDescent="0.2">
      <c r="A1980" s="114"/>
      <c r="D1980" s="94"/>
      <c r="E1980" s="115"/>
      <c r="F1980" s="115"/>
      <c r="G1980" s="115"/>
      <c r="H1980" s="116"/>
      <c r="I1980" s="116"/>
      <c r="J1980" s="116"/>
    </row>
    <row r="1981" spans="1:10" s="88" customFormat="1" x14ac:dyDescent="0.2">
      <c r="A1981" s="114"/>
      <c r="D1981" s="94"/>
      <c r="E1981" s="115"/>
      <c r="F1981" s="115"/>
      <c r="G1981" s="115"/>
      <c r="H1981" s="116"/>
      <c r="I1981" s="116"/>
      <c r="J1981" s="116"/>
    </row>
    <row r="1982" spans="1:10" s="88" customFormat="1" x14ac:dyDescent="0.2">
      <c r="A1982" s="114"/>
      <c r="D1982" s="94"/>
      <c r="E1982" s="115"/>
      <c r="F1982" s="115"/>
      <c r="G1982" s="115"/>
      <c r="H1982" s="116"/>
      <c r="I1982" s="116"/>
      <c r="J1982" s="116"/>
    </row>
    <row r="1983" spans="1:10" s="88" customFormat="1" x14ac:dyDescent="0.2">
      <c r="A1983" s="114"/>
      <c r="D1983" s="94"/>
      <c r="E1983" s="115"/>
      <c r="F1983" s="115"/>
      <c r="G1983" s="115"/>
      <c r="H1983" s="116"/>
      <c r="I1983" s="116"/>
      <c r="J1983" s="116"/>
    </row>
    <row r="1984" spans="1:10" s="88" customFormat="1" x14ac:dyDescent="0.2">
      <c r="A1984" s="114"/>
      <c r="D1984" s="94"/>
      <c r="E1984" s="115"/>
      <c r="F1984" s="115"/>
      <c r="G1984" s="115"/>
      <c r="H1984" s="116"/>
      <c r="I1984" s="116"/>
      <c r="J1984" s="116"/>
    </row>
    <row r="1985" spans="1:10" s="88" customFormat="1" x14ac:dyDescent="0.2">
      <c r="A1985" s="114"/>
      <c r="D1985" s="94"/>
      <c r="E1985" s="115"/>
      <c r="F1985" s="115"/>
      <c r="G1985" s="115"/>
      <c r="H1985" s="116"/>
      <c r="I1985" s="116"/>
      <c r="J1985" s="116"/>
    </row>
    <row r="1986" spans="1:10" s="88" customFormat="1" x14ac:dyDescent="0.2">
      <c r="A1986" s="114"/>
      <c r="D1986" s="94"/>
      <c r="E1986" s="115"/>
      <c r="F1986" s="115"/>
      <c r="G1986" s="115"/>
      <c r="H1986" s="116"/>
      <c r="I1986" s="116"/>
      <c r="J1986" s="116"/>
    </row>
    <row r="1987" spans="1:10" s="88" customFormat="1" x14ac:dyDescent="0.2">
      <c r="A1987" s="114"/>
      <c r="D1987" s="94"/>
      <c r="E1987" s="115"/>
      <c r="F1987" s="115"/>
      <c r="G1987" s="115"/>
      <c r="H1987" s="116"/>
      <c r="I1987" s="116"/>
      <c r="J1987" s="116"/>
    </row>
    <row r="1988" spans="1:10" s="88" customFormat="1" x14ac:dyDescent="0.2">
      <c r="A1988" s="114"/>
      <c r="D1988" s="94"/>
      <c r="E1988" s="115"/>
      <c r="F1988" s="115"/>
      <c r="G1988" s="115"/>
      <c r="H1988" s="116"/>
      <c r="I1988" s="116"/>
      <c r="J1988" s="116"/>
    </row>
    <row r="1989" spans="1:10" s="88" customFormat="1" x14ac:dyDescent="0.2">
      <c r="A1989" s="114"/>
      <c r="D1989" s="94"/>
      <c r="E1989" s="115"/>
      <c r="F1989" s="115"/>
      <c r="G1989" s="115"/>
      <c r="H1989" s="116"/>
      <c r="I1989" s="116"/>
      <c r="J1989" s="116"/>
    </row>
    <row r="1990" spans="1:10" s="88" customFormat="1" x14ac:dyDescent="0.2">
      <c r="A1990" s="114"/>
      <c r="D1990" s="94"/>
      <c r="E1990" s="115"/>
      <c r="F1990" s="115"/>
      <c r="G1990" s="115"/>
      <c r="H1990" s="116"/>
      <c r="I1990" s="116"/>
      <c r="J1990" s="116"/>
    </row>
    <row r="1991" spans="1:10" s="88" customFormat="1" x14ac:dyDescent="0.2">
      <c r="A1991" s="114"/>
      <c r="D1991" s="94"/>
      <c r="E1991" s="115"/>
      <c r="F1991" s="115"/>
      <c r="G1991" s="115"/>
      <c r="H1991" s="116"/>
      <c r="I1991" s="116"/>
      <c r="J1991" s="116"/>
    </row>
    <row r="1992" spans="1:10" s="88" customFormat="1" x14ac:dyDescent="0.2">
      <c r="A1992" s="114"/>
      <c r="D1992" s="94"/>
      <c r="E1992" s="115"/>
      <c r="F1992" s="115"/>
      <c r="G1992" s="115"/>
      <c r="H1992" s="116"/>
      <c r="I1992" s="116"/>
      <c r="J1992" s="116"/>
    </row>
    <row r="1993" spans="1:10" s="88" customFormat="1" x14ac:dyDescent="0.2">
      <c r="A1993" s="114"/>
      <c r="D1993" s="94"/>
      <c r="E1993" s="115"/>
      <c r="F1993" s="115"/>
      <c r="G1993" s="115"/>
      <c r="H1993" s="116"/>
      <c r="I1993" s="116"/>
      <c r="J1993" s="116"/>
    </row>
    <row r="1994" spans="1:10" s="88" customFormat="1" x14ac:dyDescent="0.2">
      <c r="A1994" s="114"/>
      <c r="D1994" s="94"/>
      <c r="E1994" s="115"/>
      <c r="F1994" s="115"/>
      <c r="G1994" s="115"/>
      <c r="H1994" s="116"/>
      <c r="I1994" s="116"/>
      <c r="J1994" s="116"/>
    </row>
    <row r="1995" spans="1:10" s="88" customFormat="1" x14ac:dyDescent="0.2">
      <c r="A1995" s="114"/>
      <c r="D1995" s="94"/>
      <c r="E1995" s="115"/>
      <c r="F1995" s="115"/>
      <c r="G1995" s="115"/>
      <c r="H1995" s="116"/>
      <c r="I1995" s="116"/>
      <c r="J1995" s="116"/>
    </row>
    <row r="1996" spans="1:10" s="88" customFormat="1" x14ac:dyDescent="0.2">
      <c r="A1996" s="114"/>
      <c r="D1996" s="94"/>
      <c r="E1996" s="115"/>
      <c r="F1996" s="115"/>
      <c r="G1996" s="115"/>
      <c r="H1996" s="116"/>
      <c r="I1996" s="116"/>
      <c r="J1996" s="116"/>
    </row>
    <row r="1997" spans="1:10" s="88" customFormat="1" x14ac:dyDescent="0.2">
      <c r="A1997" s="114"/>
      <c r="D1997" s="94"/>
      <c r="E1997" s="115"/>
      <c r="F1997" s="115"/>
      <c r="G1997" s="115"/>
      <c r="H1997" s="116"/>
      <c r="I1997" s="116"/>
      <c r="J1997" s="116"/>
    </row>
    <row r="1998" spans="1:10" s="88" customFormat="1" x14ac:dyDescent="0.2">
      <c r="A1998" s="114"/>
      <c r="D1998" s="94"/>
      <c r="E1998" s="115"/>
      <c r="F1998" s="115"/>
      <c r="G1998" s="115"/>
      <c r="H1998" s="116"/>
      <c r="I1998" s="116"/>
      <c r="J1998" s="116"/>
    </row>
    <row r="1999" spans="1:10" s="88" customFormat="1" x14ac:dyDescent="0.2">
      <c r="A1999" s="114"/>
      <c r="D1999" s="94"/>
      <c r="E1999" s="115"/>
      <c r="F1999" s="115"/>
      <c r="G1999" s="115"/>
      <c r="H1999" s="116"/>
      <c r="I1999" s="116"/>
      <c r="J1999" s="116"/>
    </row>
    <row r="2000" spans="1:10" s="88" customFormat="1" x14ac:dyDescent="0.2">
      <c r="A2000" s="114"/>
      <c r="D2000" s="94"/>
      <c r="E2000" s="115"/>
      <c r="F2000" s="115"/>
      <c r="G2000" s="115"/>
      <c r="H2000" s="116"/>
      <c r="I2000" s="116"/>
      <c r="J2000" s="116"/>
    </row>
    <row r="2001" spans="1:10" s="88" customFormat="1" x14ac:dyDescent="0.2">
      <c r="A2001" s="114"/>
      <c r="D2001" s="94"/>
      <c r="E2001" s="115"/>
      <c r="F2001" s="115"/>
      <c r="G2001" s="115"/>
      <c r="H2001" s="116"/>
      <c r="I2001" s="116"/>
      <c r="J2001" s="116"/>
    </row>
    <row r="2002" spans="1:10" s="88" customFormat="1" x14ac:dyDescent="0.2">
      <c r="A2002" s="114"/>
      <c r="D2002" s="94"/>
      <c r="E2002" s="115"/>
      <c r="F2002" s="115"/>
      <c r="G2002" s="115"/>
      <c r="H2002" s="116"/>
      <c r="I2002" s="116"/>
      <c r="J2002" s="116"/>
    </row>
    <row r="2003" spans="1:10" s="88" customFormat="1" x14ac:dyDescent="0.2">
      <c r="A2003" s="114"/>
      <c r="D2003" s="94"/>
      <c r="E2003" s="115"/>
      <c r="F2003" s="115"/>
      <c r="G2003" s="115"/>
      <c r="H2003" s="116"/>
      <c r="I2003" s="116"/>
      <c r="J2003" s="116"/>
    </row>
    <row r="2004" spans="1:10" s="88" customFormat="1" x14ac:dyDescent="0.2">
      <c r="A2004" s="114"/>
      <c r="D2004" s="94"/>
      <c r="E2004" s="115"/>
      <c r="F2004" s="115"/>
      <c r="G2004" s="115"/>
      <c r="H2004" s="116"/>
      <c r="I2004" s="116"/>
      <c r="J2004" s="116"/>
    </row>
    <row r="2005" spans="1:10" s="88" customFormat="1" x14ac:dyDescent="0.2">
      <c r="A2005" s="114"/>
      <c r="D2005" s="94"/>
      <c r="E2005" s="115"/>
      <c r="F2005" s="115"/>
      <c r="G2005" s="115"/>
      <c r="H2005" s="116"/>
      <c r="I2005" s="116"/>
      <c r="J2005" s="116"/>
    </row>
    <row r="2006" spans="1:10" s="88" customFormat="1" x14ac:dyDescent="0.2">
      <c r="A2006" s="114"/>
      <c r="D2006" s="94"/>
      <c r="E2006" s="115"/>
      <c r="F2006" s="115"/>
      <c r="G2006" s="115"/>
      <c r="H2006" s="116"/>
      <c r="I2006" s="116"/>
      <c r="J2006" s="116"/>
    </row>
    <row r="2007" spans="1:10" s="88" customFormat="1" x14ac:dyDescent="0.2">
      <c r="A2007" s="114"/>
      <c r="D2007" s="94"/>
      <c r="E2007" s="115"/>
      <c r="F2007" s="115"/>
      <c r="G2007" s="115"/>
      <c r="H2007" s="116"/>
      <c r="I2007" s="116"/>
      <c r="J2007" s="116"/>
    </row>
    <row r="2008" spans="1:10" s="88" customFormat="1" x14ac:dyDescent="0.2">
      <c r="A2008" s="114"/>
      <c r="D2008" s="94"/>
      <c r="E2008" s="115"/>
      <c r="F2008" s="115"/>
      <c r="G2008" s="115"/>
      <c r="H2008" s="116"/>
      <c r="I2008" s="116"/>
      <c r="J2008" s="116"/>
    </row>
    <row r="2009" spans="1:10" s="88" customFormat="1" x14ac:dyDescent="0.2">
      <c r="A2009" s="114"/>
      <c r="D2009" s="94"/>
      <c r="E2009" s="115"/>
      <c r="F2009" s="115"/>
      <c r="G2009" s="115"/>
      <c r="H2009" s="116"/>
      <c r="I2009" s="116"/>
      <c r="J2009" s="116"/>
    </row>
    <row r="2010" spans="1:10" s="88" customFormat="1" x14ac:dyDescent="0.2">
      <c r="A2010" s="114"/>
      <c r="D2010" s="94"/>
      <c r="E2010" s="115"/>
      <c r="F2010" s="115"/>
      <c r="G2010" s="115"/>
      <c r="H2010" s="116"/>
      <c r="I2010" s="116"/>
      <c r="J2010" s="116"/>
    </row>
    <row r="2011" spans="1:10" s="88" customFormat="1" x14ac:dyDescent="0.2">
      <c r="A2011" s="114"/>
      <c r="D2011" s="94"/>
      <c r="E2011" s="115"/>
      <c r="F2011" s="115"/>
      <c r="G2011" s="115"/>
      <c r="H2011" s="116"/>
      <c r="I2011" s="116"/>
      <c r="J2011" s="116"/>
    </row>
    <row r="2012" spans="1:10" s="88" customFormat="1" x14ac:dyDescent="0.2">
      <c r="A2012" s="114"/>
      <c r="D2012" s="94"/>
      <c r="E2012" s="115"/>
      <c r="F2012" s="115"/>
      <c r="G2012" s="115"/>
      <c r="H2012" s="116"/>
      <c r="I2012" s="116"/>
      <c r="J2012" s="116"/>
    </row>
    <row r="2013" spans="1:10" s="88" customFormat="1" x14ac:dyDescent="0.2">
      <c r="A2013" s="114"/>
      <c r="D2013" s="94"/>
      <c r="E2013" s="115"/>
      <c r="F2013" s="115"/>
      <c r="G2013" s="115"/>
      <c r="H2013" s="116"/>
      <c r="I2013" s="116"/>
      <c r="J2013" s="116"/>
    </row>
    <row r="2014" spans="1:10" s="88" customFormat="1" x14ac:dyDescent="0.2">
      <c r="A2014" s="114"/>
      <c r="D2014" s="94"/>
      <c r="E2014" s="115"/>
      <c r="F2014" s="115"/>
      <c r="G2014" s="115"/>
      <c r="H2014" s="116"/>
      <c r="I2014" s="116"/>
      <c r="J2014" s="116"/>
    </row>
    <row r="2015" spans="1:10" s="88" customFormat="1" x14ac:dyDescent="0.2">
      <c r="A2015" s="114"/>
      <c r="D2015" s="94"/>
      <c r="E2015" s="115"/>
      <c r="F2015" s="115"/>
      <c r="G2015" s="115"/>
      <c r="H2015" s="116"/>
      <c r="I2015" s="116"/>
      <c r="J2015" s="116"/>
    </row>
    <row r="2016" spans="1:10" s="88" customFormat="1" x14ac:dyDescent="0.2">
      <c r="A2016" s="114"/>
      <c r="D2016" s="94"/>
      <c r="E2016" s="115"/>
      <c r="F2016" s="115"/>
      <c r="G2016" s="115"/>
      <c r="H2016" s="116"/>
      <c r="I2016" s="116"/>
      <c r="J2016" s="116"/>
    </row>
    <row r="2017" spans="1:10" s="88" customFormat="1" x14ac:dyDescent="0.2">
      <c r="A2017" s="114"/>
      <c r="D2017" s="94"/>
      <c r="E2017" s="115"/>
      <c r="F2017" s="115"/>
      <c r="G2017" s="115"/>
      <c r="H2017" s="116"/>
      <c r="I2017" s="116"/>
      <c r="J2017" s="116"/>
    </row>
    <row r="2018" spans="1:10" s="88" customFormat="1" x14ac:dyDescent="0.2">
      <c r="A2018" s="114"/>
      <c r="D2018" s="94"/>
      <c r="E2018" s="115"/>
      <c r="F2018" s="115"/>
      <c r="G2018" s="115"/>
      <c r="H2018" s="116"/>
      <c r="I2018" s="116"/>
      <c r="J2018" s="116"/>
    </row>
    <row r="2019" spans="1:10" s="88" customFormat="1" x14ac:dyDescent="0.2">
      <c r="A2019" s="114"/>
      <c r="D2019" s="94"/>
      <c r="E2019" s="115"/>
      <c r="F2019" s="115"/>
      <c r="G2019" s="115"/>
      <c r="H2019" s="116"/>
      <c r="I2019" s="116"/>
      <c r="J2019" s="116"/>
    </row>
    <row r="2020" spans="1:10" s="88" customFormat="1" x14ac:dyDescent="0.2">
      <c r="A2020" s="114"/>
      <c r="D2020" s="94"/>
      <c r="E2020" s="115"/>
      <c r="F2020" s="115"/>
      <c r="G2020" s="115"/>
      <c r="H2020" s="116"/>
      <c r="I2020" s="116"/>
      <c r="J2020" s="116"/>
    </row>
    <row r="2021" spans="1:10" s="88" customFormat="1" x14ac:dyDescent="0.2">
      <c r="A2021" s="114"/>
      <c r="D2021" s="94"/>
      <c r="E2021" s="115"/>
      <c r="F2021" s="115"/>
      <c r="G2021" s="115"/>
      <c r="H2021" s="116"/>
      <c r="I2021" s="116"/>
      <c r="J2021" s="116"/>
    </row>
    <row r="2022" spans="1:10" s="88" customFormat="1" x14ac:dyDescent="0.2">
      <c r="A2022" s="114"/>
      <c r="D2022" s="94"/>
      <c r="E2022" s="115"/>
      <c r="F2022" s="115"/>
      <c r="G2022" s="115"/>
      <c r="H2022" s="116"/>
      <c r="I2022" s="116"/>
      <c r="J2022" s="116"/>
    </row>
    <row r="2023" spans="1:10" s="88" customFormat="1" x14ac:dyDescent="0.2">
      <c r="A2023" s="114"/>
      <c r="D2023" s="94"/>
      <c r="E2023" s="115"/>
      <c r="F2023" s="115"/>
      <c r="G2023" s="115"/>
      <c r="H2023" s="116"/>
      <c r="I2023" s="116"/>
      <c r="J2023" s="116"/>
    </row>
    <row r="2024" spans="1:10" s="88" customFormat="1" x14ac:dyDescent="0.2">
      <c r="A2024" s="114"/>
      <c r="D2024" s="94"/>
      <c r="E2024" s="115"/>
      <c r="F2024" s="115"/>
      <c r="G2024" s="115"/>
      <c r="H2024" s="116"/>
      <c r="I2024" s="116"/>
      <c r="J2024" s="116"/>
    </row>
    <row r="2025" spans="1:10" s="88" customFormat="1" x14ac:dyDescent="0.2">
      <c r="A2025" s="114"/>
      <c r="D2025" s="94"/>
      <c r="E2025" s="115"/>
      <c r="F2025" s="115"/>
      <c r="G2025" s="115"/>
      <c r="H2025" s="116"/>
      <c r="I2025" s="116"/>
      <c r="J2025" s="116"/>
    </row>
    <row r="2026" spans="1:10" s="88" customFormat="1" x14ac:dyDescent="0.2">
      <c r="A2026" s="114"/>
      <c r="D2026" s="94"/>
      <c r="E2026" s="115"/>
      <c r="F2026" s="115"/>
      <c r="G2026" s="115"/>
      <c r="H2026" s="116"/>
      <c r="I2026" s="116"/>
      <c r="J2026" s="116"/>
    </row>
    <row r="2027" spans="1:10" s="88" customFormat="1" x14ac:dyDescent="0.2">
      <c r="A2027" s="114"/>
      <c r="D2027" s="94"/>
      <c r="E2027" s="115"/>
      <c r="F2027" s="115"/>
      <c r="G2027" s="115"/>
      <c r="H2027" s="116"/>
      <c r="I2027" s="116"/>
      <c r="J2027" s="116"/>
    </row>
    <row r="2028" spans="1:10" s="88" customFormat="1" x14ac:dyDescent="0.2">
      <c r="A2028" s="114"/>
      <c r="D2028" s="94"/>
      <c r="E2028" s="115"/>
      <c r="F2028" s="115"/>
      <c r="G2028" s="115"/>
      <c r="H2028" s="116"/>
      <c r="I2028" s="116"/>
      <c r="J2028" s="116"/>
    </row>
    <row r="2029" spans="1:10" s="88" customFormat="1" x14ac:dyDescent="0.2">
      <c r="A2029" s="114"/>
      <c r="D2029" s="94"/>
      <c r="E2029" s="115"/>
      <c r="F2029" s="115"/>
      <c r="G2029" s="115"/>
      <c r="H2029" s="116"/>
      <c r="I2029" s="116"/>
      <c r="J2029" s="116"/>
    </row>
    <row r="2030" spans="1:10" s="88" customFormat="1" x14ac:dyDescent="0.2">
      <c r="A2030" s="114"/>
      <c r="D2030" s="94"/>
      <c r="E2030" s="115"/>
      <c r="F2030" s="115"/>
      <c r="G2030" s="115"/>
      <c r="H2030" s="116"/>
      <c r="I2030" s="116"/>
      <c r="J2030" s="116"/>
    </row>
    <row r="2031" spans="1:10" s="88" customFormat="1" x14ac:dyDescent="0.2">
      <c r="A2031" s="114"/>
      <c r="D2031" s="94"/>
      <c r="E2031" s="115"/>
      <c r="F2031" s="115"/>
      <c r="G2031" s="115"/>
      <c r="H2031" s="116"/>
      <c r="I2031" s="116"/>
      <c r="J2031" s="116"/>
    </row>
    <row r="2032" spans="1:10" s="88" customFormat="1" x14ac:dyDescent="0.2">
      <c r="A2032" s="114"/>
      <c r="D2032" s="94"/>
      <c r="E2032" s="115"/>
      <c r="F2032" s="115"/>
      <c r="G2032" s="115"/>
      <c r="H2032" s="116"/>
      <c r="I2032" s="116"/>
      <c r="J2032" s="116"/>
    </row>
    <row r="2033" spans="1:10" s="88" customFormat="1" x14ac:dyDescent="0.2">
      <c r="A2033" s="114"/>
      <c r="D2033" s="94"/>
      <c r="E2033" s="115"/>
      <c r="F2033" s="115"/>
      <c r="G2033" s="115"/>
      <c r="H2033" s="116"/>
      <c r="I2033" s="116"/>
      <c r="J2033" s="116"/>
    </row>
    <row r="2034" spans="1:10" s="88" customFormat="1" x14ac:dyDescent="0.2">
      <c r="A2034" s="114"/>
      <c r="D2034" s="94"/>
      <c r="E2034" s="115"/>
      <c r="F2034" s="115"/>
      <c r="G2034" s="115"/>
      <c r="H2034" s="116"/>
      <c r="I2034" s="116"/>
      <c r="J2034" s="116"/>
    </row>
    <row r="2035" spans="1:10" s="88" customFormat="1" x14ac:dyDescent="0.2">
      <c r="A2035" s="114"/>
      <c r="D2035" s="94"/>
      <c r="E2035" s="115"/>
      <c r="F2035" s="115"/>
      <c r="G2035" s="115"/>
      <c r="H2035" s="116"/>
      <c r="I2035" s="116"/>
      <c r="J2035" s="116"/>
    </row>
    <row r="2036" spans="1:10" s="88" customFormat="1" x14ac:dyDescent="0.2">
      <c r="A2036" s="114"/>
      <c r="D2036" s="94"/>
      <c r="E2036" s="115"/>
      <c r="F2036" s="115"/>
      <c r="G2036" s="115"/>
      <c r="H2036" s="116"/>
      <c r="I2036" s="116"/>
      <c r="J2036" s="116"/>
    </row>
    <row r="2037" spans="1:10" s="88" customFormat="1" x14ac:dyDescent="0.2">
      <c r="A2037" s="114"/>
      <c r="D2037" s="94"/>
      <c r="E2037" s="115"/>
      <c r="F2037" s="115"/>
      <c r="G2037" s="115"/>
      <c r="H2037" s="116"/>
      <c r="I2037" s="116"/>
      <c r="J2037" s="116"/>
    </row>
    <row r="2038" spans="1:10" s="88" customFormat="1" x14ac:dyDescent="0.2">
      <c r="A2038" s="114"/>
      <c r="D2038" s="94"/>
      <c r="E2038" s="115"/>
      <c r="F2038" s="115"/>
      <c r="G2038" s="115"/>
      <c r="H2038" s="116"/>
      <c r="I2038" s="116"/>
      <c r="J2038" s="116"/>
    </row>
    <row r="2039" spans="1:10" s="88" customFormat="1" x14ac:dyDescent="0.2">
      <c r="A2039" s="114"/>
      <c r="D2039" s="94"/>
      <c r="E2039" s="115"/>
      <c r="F2039" s="115"/>
      <c r="G2039" s="115"/>
      <c r="H2039" s="116"/>
      <c r="I2039" s="116"/>
      <c r="J2039" s="116"/>
    </row>
    <row r="2040" spans="1:10" s="88" customFormat="1" x14ac:dyDescent="0.2">
      <c r="A2040" s="114"/>
      <c r="D2040" s="94"/>
      <c r="E2040" s="115"/>
      <c r="F2040" s="115"/>
      <c r="G2040" s="115"/>
      <c r="H2040" s="116"/>
      <c r="I2040" s="116"/>
      <c r="J2040" s="116"/>
    </row>
    <row r="2041" spans="1:10" s="88" customFormat="1" x14ac:dyDescent="0.2">
      <c r="A2041" s="114"/>
      <c r="D2041" s="94"/>
      <c r="E2041" s="115"/>
      <c r="F2041" s="115"/>
      <c r="G2041" s="115"/>
      <c r="H2041" s="116"/>
      <c r="I2041" s="116"/>
      <c r="J2041" s="116"/>
    </row>
    <row r="2042" spans="1:10" s="88" customFormat="1" x14ac:dyDescent="0.2">
      <c r="A2042" s="114"/>
      <c r="D2042" s="94"/>
      <c r="E2042" s="115"/>
      <c r="F2042" s="115"/>
      <c r="G2042" s="115"/>
      <c r="H2042" s="116"/>
      <c r="I2042" s="116"/>
      <c r="J2042" s="116"/>
    </row>
    <row r="2043" spans="1:10" s="88" customFormat="1" x14ac:dyDescent="0.2">
      <c r="A2043" s="114"/>
      <c r="D2043" s="94"/>
      <c r="E2043" s="115"/>
      <c r="F2043" s="115"/>
      <c r="G2043" s="115"/>
      <c r="H2043" s="116"/>
      <c r="I2043" s="116"/>
      <c r="J2043" s="116"/>
    </row>
    <row r="2044" spans="1:10" s="88" customFormat="1" x14ac:dyDescent="0.2">
      <c r="A2044" s="114"/>
      <c r="D2044" s="94"/>
      <c r="E2044" s="115"/>
      <c r="F2044" s="115"/>
      <c r="G2044" s="115"/>
      <c r="H2044" s="116"/>
      <c r="I2044" s="116"/>
      <c r="J2044" s="116"/>
    </row>
    <row r="2045" spans="1:10" s="88" customFormat="1" x14ac:dyDescent="0.2">
      <c r="A2045" s="114"/>
      <c r="D2045" s="94"/>
      <c r="E2045" s="115"/>
      <c r="F2045" s="115"/>
      <c r="G2045" s="115"/>
      <c r="H2045" s="116"/>
      <c r="I2045" s="116"/>
      <c r="J2045" s="116"/>
    </row>
    <row r="2046" spans="1:10" s="88" customFormat="1" x14ac:dyDescent="0.2">
      <c r="A2046" s="114"/>
      <c r="D2046" s="94"/>
      <c r="E2046" s="115"/>
      <c r="F2046" s="115"/>
      <c r="G2046" s="115"/>
      <c r="H2046" s="116"/>
      <c r="I2046" s="116"/>
      <c r="J2046" s="116"/>
    </row>
    <row r="2047" spans="1:10" s="88" customFormat="1" x14ac:dyDescent="0.2">
      <c r="A2047" s="114"/>
      <c r="D2047" s="94"/>
      <c r="E2047" s="115"/>
      <c r="F2047" s="115"/>
      <c r="G2047" s="115"/>
      <c r="H2047" s="116"/>
      <c r="I2047" s="116"/>
      <c r="J2047" s="116"/>
    </row>
    <row r="2048" spans="1:10" s="88" customFormat="1" x14ac:dyDescent="0.2">
      <c r="A2048" s="114"/>
      <c r="D2048" s="94"/>
      <c r="E2048" s="115"/>
      <c r="F2048" s="115"/>
      <c r="G2048" s="115"/>
      <c r="H2048" s="116"/>
      <c r="I2048" s="116"/>
      <c r="J2048" s="116"/>
    </row>
    <row r="2049" spans="1:10" s="88" customFormat="1" x14ac:dyDescent="0.2">
      <c r="A2049" s="114"/>
      <c r="D2049" s="94"/>
      <c r="E2049" s="115"/>
      <c r="F2049" s="115"/>
      <c r="G2049" s="115"/>
      <c r="H2049" s="116"/>
      <c r="I2049" s="116"/>
      <c r="J2049" s="116"/>
    </row>
    <row r="2050" spans="1:10" s="88" customFormat="1" x14ac:dyDescent="0.2">
      <c r="A2050" s="114"/>
      <c r="D2050" s="94"/>
      <c r="E2050" s="115"/>
      <c r="F2050" s="115"/>
      <c r="G2050" s="115"/>
      <c r="H2050" s="116"/>
      <c r="I2050" s="116"/>
      <c r="J2050" s="116"/>
    </row>
    <row r="2051" spans="1:10" s="88" customFormat="1" x14ac:dyDescent="0.2">
      <c r="A2051" s="114"/>
      <c r="D2051" s="94"/>
      <c r="E2051" s="115"/>
      <c r="F2051" s="115"/>
      <c r="G2051" s="115"/>
      <c r="H2051" s="116"/>
      <c r="I2051" s="116"/>
      <c r="J2051" s="116"/>
    </row>
    <row r="2052" spans="1:10" s="88" customFormat="1" x14ac:dyDescent="0.2">
      <c r="A2052" s="114"/>
      <c r="D2052" s="94"/>
      <c r="E2052" s="115"/>
      <c r="F2052" s="115"/>
      <c r="G2052" s="115"/>
      <c r="H2052" s="116"/>
      <c r="I2052" s="116"/>
      <c r="J2052" s="116"/>
    </row>
    <row r="2053" spans="1:10" s="88" customFormat="1" x14ac:dyDescent="0.2">
      <c r="A2053" s="114"/>
      <c r="D2053" s="94"/>
      <c r="E2053" s="115"/>
      <c r="F2053" s="115"/>
      <c r="G2053" s="115"/>
      <c r="H2053" s="116"/>
      <c r="I2053" s="116"/>
      <c r="J2053" s="116"/>
    </row>
    <row r="2054" spans="1:10" s="88" customFormat="1" x14ac:dyDescent="0.2">
      <c r="A2054" s="114"/>
      <c r="D2054" s="94"/>
      <c r="E2054" s="115"/>
      <c r="F2054" s="115"/>
      <c r="G2054" s="115"/>
      <c r="H2054" s="116"/>
      <c r="I2054" s="116"/>
      <c r="J2054" s="116"/>
    </row>
    <row r="2055" spans="1:10" s="88" customFormat="1" x14ac:dyDescent="0.2">
      <c r="A2055" s="114"/>
      <c r="D2055" s="94"/>
      <c r="E2055" s="115"/>
      <c r="F2055" s="115"/>
      <c r="G2055" s="115"/>
      <c r="H2055" s="116"/>
      <c r="I2055" s="116"/>
      <c r="J2055" s="116"/>
    </row>
    <row r="2056" spans="1:10" s="88" customFormat="1" x14ac:dyDescent="0.2">
      <c r="A2056" s="114"/>
      <c r="D2056" s="94"/>
      <c r="E2056" s="115"/>
      <c r="F2056" s="115"/>
      <c r="G2056" s="115"/>
      <c r="H2056" s="116"/>
      <c r="I2056" s="116"/>
      <c r="J2056" s="116"/>
    </row>
    <row r="2057" spans="1:10" s="88" customFormat="1" x14ac:dyDescent="0.2">
      <c r="A2057" s="114"/>
      <c r="D2057" s="94"/>
      <c r="E2057" s="115"/>
      <c r="F2057" s="115"/>
      <c r="G2057" s="115"/>
      <c r="H2057" s="116"/>
      <c r="I2057" s="116"/>
      <c r="J2057" s="116"/>
    </row>
    <row r="2058" spans="1:10" s="88" customFormat="1" x14ac:dyDescent="0.2">
      <c r="A2058" s="114"/>
      <c r="D2058" s="94"/>
      <c r="E2058" s="115"/>
      <c r="F2058" s="115"/>
      <c r="G2058" s="115"/>
      <c r="H2058" s="116"/>
      <c r="I2058" s="116"/>
      <c r="J2058" s="116"/>
    </row>
    <row r="2059" spans="1:10" s="88" customFormat="1" x14ac:dyDescent="0.2">
      <c r="A2059" s="114"/>
      <c r="D2059" s="94"/>
      <c r="E2059" s="115"/>
      <c r="F2059" s="115"/>
      <c r="G2059" s="115"/>
      <c r="H2059" s="116"/>
      <c r="I2059" s="116"/>
      <c r="J2059" s="116"/>
    </row>
    <row r="2060" spans="1:10" s="88" customFormat="1" x14ac:dyDescent="0.2">
      <c r="A2060" s="114"/>
      <c r="D2060" s="94"/>
      <c r="E2060" s="115"/>
      <c r="F2060" s="115"/>
      <c r="G2060" s="115"/>
      <c r="H2060" s="116"/>
      <c r="I2060" s="116"/>
      <c r="J2060" s="116"/>
    </row>
    <row r="2061" spans="1:10" s="88" customFormat="1" x14ac:dyDescent="0.2">
      <c r="A2061" s="114"/>
      <c r="D2061" s="94"/>
      <c r="E2061" s="115"/>
      <c r="F2061" s="115"/>
      <c r="G2061" s="115"/>
      <c r="H2061" s="116"/>
      <c r="I2061" s="116"/>
      <c r="J2061" s="116"/>
    </row>
    <row r="2062" spans="1:10" s="88" customFormat="1" x14ac:dyDescent="0.2">
      <c r="A2062" s="114"/>
      <c r="D2062" s="94"/>
      <c r="E2062" s="115"/>
      <c r="F2062" s="115"/>
      <c r="G2062" s="115"/>
      <c r="H2062" s="116"/>
      <c r="I2062" s="116"/>
      <c r="J2062" s="116"/>
    </row>
    <row r="2063" spans="1:10" s="88" customFormat="1" x14ac:dyDescent="0.2">
      <c r="A2063" s="114"/>
      <c r="D2063" s="94"/>
      <c r="E2063" s="115"/>
      <c r="F2063" s="115"/>
      <c r="G2063" s="115"/>
      <c r="H2063" s="116"/>
      <c r="I2063" s="116"/>
      <c r="J2063" s="116"/>
    </row>
    <row r="2064" spans="1:10" s="88" customFormat="1" x14ac:dyDescent="0.2">
      <c r="A2064" s="114"/>
      <c r="D2064" s="94"/>
      <c r="E2064" s="115"/>
      <c r="F2064" s="115"/>
      <c r="G2064" s="115"/>
      <c r="H2064" s="116"/>
      <c r="I2064" s="116"/>
      <c r="J2064" s="116"/>
    </row>
    <row r="2065" spans="1:10" s="88" customFormat="1" x14ac:dyDescent="0.2">
      <c r="A2065" s="114"/>
      <c r="D2065" s="94"/>
      <c r="E2065" s="115"/>
      <c r="F2065" s="115"/>
      <c r="G2065" s="115"/>
      <c r="H2065" s="116"/>
      <c r="I2065" s="116"/>
      <c r="J2065" s="116"/>
    </row>
    <row r="2066" spans="1:10" s="88" customFormat="1" x14ac:dyDescent="0.2">
      <c r="A2066" s="114"/>
      <c r="D2066" s="94"/>
      <c r="E2066" s="115"/>
      <c r="F2066" s="115"/>
      <c r="G2066" s="115"/>
      <c r="H2066" s="116"/>
      <c r="I2066" s="116"/>
      <c r="J2066" s="116"/>
    </row>
    <row r="2067" spans="1:10" s="88" customFormat="1" x14ac:dyDescent="0.2">
      <c r="A2067" s="114"/>
      <c r="D2067" s="94"/>
      <c r="E2067" s="115"/>
      <c r="F2067" s="115"/>
      <c r="G2067" s="115"/>
      <c r="H2067" s="116"/>
      <c r="I2067" s="116"/>
      <c r="J2067" s="116"/>
    </row>
    <row r="2068" spans="1:10" s="88" customFormat="1" x14ac:dyDescent="0.2">
      <c r="A2068" s="114"/>
      <c r="D2068" s="94"/>
      <c r="E2068" s="115"/>
      <c r="F2068" s="115"/>
      <c r="G2068" s="115"/>
      <c r="H2068" s="116"/>
      <c r="I2068" s="116"/>
      <c r="J2068" s="116"/>
    </row>
    <row r="2069" spans="1:10" s="88" customFormat="1" x14ac:dyDescent="0.2">
      <c r="A2069" s="114"/>
      <c r="D2069" s="94"/>
      <c r="E2069" s="115"/>
      <c r="F2069" s="115"/>
      <c r="G2069" s="115"/>
      <c r="H2069" s="116"/>
      <c r="I2069" s="116"/>
      <c r="J2069" s="116"/>
    </row>
    <row r="2070" spans="1:10" s="88" customFormat="1" x14ac:dyDescent="0.2">
      <c r="A2070" s="114"/>
      <c r="D2070" s="94"/>
      <c r="E2070" s="115"/>
      <c r="F2070" s="115"/>
      <c r="G2070" s="115"/>
      <c r="H2070" s="116"/>
      <c r="I2070" s="116"/>
      <c r="J2070" s="116"/>
    </row>
    <row r="2071" spans="1:10" s="88" customFormat="1" x14ac:dyDescent="0.2">
      <c r="A2071" s="114"/>
      <c r="D2071" s="94"/>
      <c r="E2071" s="115"/>
      <c r="F2071" s="115"/>
      <c r="G2071" s="115"/>
      <c r="H2071" s="116"/>
      <c r="I2071" s="116"/>
      <c r="J2071" s="116"/>
    </row>
    <row r="2072" spans="1:10" s="88" customFormat="1" x14ac:dyDescent="0.2">
      <c r="A2072" s="114"/>
      <c r="D2072" s="94"/>
      <c r="E2072" s="115"/>
      <c r="F2072" s="115"/>
      <c r="G2072" s="115"/>
      <c r="H2072" s="116"/>
      <c r="I2072" s="116"/>
      <c r="J2072" s="116"/>
    </row>
    <row r="2073" spans="1:10" s="88" customFormat="1" x14ac:dyDescent="0.2">
      <c r="A2073" s="114"/>
      <c r="D2073" s="94"/>
      <c r="E2073" s="115"/>
      <c r="F2073" s="115"/>
      <c r="G2073" s="115"/>
      <c r="H2073" s="116"/>
      <c r="I2073" s="116"/>
      <c r="J2073" s="116"/>
    </row>
    <row r="2074" spans="1:10" s="88" customFormat="1" x14ac:dyDescent="0.2">
      <c r="A2074" s="114"/>
      <c r="D2074" s="94"/>
      <c r="E2074" s="115"/>
      <c r="F2074" s="115"/>
      <c r="G2074" s="115"/>
      <c r="H2074" s="116"/>
      <c r="I2074" s="116"/>
      <c r="J2074" s="116"/>
    </row>
    <row r="2075" spans="1:10" s="88" customFormat="1" x14ac:dyDescent="0.2">
      <c r="A2075" s="114"/>
      <c r="D2075" s="94"/>
      <c r="E2075" s="115"/>
      <c r="F2075" s="115"/>
      <c r="G2075" s="115"/>
      <c r="H2075" s="116"/>
      <c r="I2075" s="116"/>
      <c r="J2075" s="116"/>
    </row>
    <row r="2076" spans="1:10" s="88" customFormat="1" x14ac:dyDescent="0.2">
      <c r="A2076" s="114"/>
      <c r="D2076" s="94"/>
      <c r="E2076" s="115"/>
      <c r="F2076" s="115"/>
      <c r="G2076" s="115"/>
      <c r="H2076" s="116"/>
      <c r="I2076" s="116"/>
      <c r="J2076" s="116"/>
    </row>
    <row r="2077" spans="1:10" s="88" customFormat="1" x14ac:dyDescent="0.2">
      <c r="A2077" s="114"/>
      <c r="D2077" s="94"/>
      <c r="E2077" s="115"/>
      <c r="F2077" s="115"/>
      <c r="G2077" s="115"/>
      <c r="H2077" s="116"/>
      <c r="I2077" s="116"/>
      <c r="J2077" s="116"/>
    </row>
    <row r="2078" spans="1:10" s="88" customFormat="1" x14ac:dyDescent="0.2">
      <c r="A2078" s="114"/>
      <c r="D2078" s="94"/>
      <c r="E2078" s="115"/>
      <c r="F2078" s="115"/>
      <c r="G2078" s="115"/>
      <c r="H2078" s="116"/>
      <c r="I2078" s="116"/>
      <c r="J2078" s="116"/>
    </row>
    <row r="2079" spans="1:10" s="88" customFormat="1" x14ac:dyDescent="0.2">
      <c r="A2079" s="114"/>
      <c r="D2079" s="94"/>
      <c r="E2079" s="115"/>
      <c r="F2079" s="115"/>
      <c r="G2079" s="115"/>
      <c r="H2079" s="116"/>
      <c r="I2079" s="116"/>
      <c r="J2079" s="116"/>
    </row>
    <row r="2080" spans="1:10" s="88" customFormat="1" x14ac:dyDescent="0.2">
      <c r="A2080" s="114"/>
      <c r="D2080" s="94"/>
      <c r="E2080" s="115"/>
      <c r="F2080" s="115"/>
      <c r="G2080" s="115"/>
      <c r="H2080" s="116"/>
      <c r="I2080" s="116"/>
      <c r="J2080" s="116"/>
    </row>
    <row r="2081" spans="1:10" s="88" customFormat="1" x14ac:dyDescent="0.2">
      <c r="A2081" s="114"/>
      <c r="D2081" s="94"/>
      <c r="E2081" s="115"/>
      <c r="F2081" s="115"/>
      <c r="G2081" s="115"/>
      <c r="H2081" s="116"/>
      <c r="I2081" s="116"/>
      <c r="J2081" s="116"/>
    </row>
    <row r="2082" spans="1:10" s="88" customFormat="1" x14ac:dyDescent="0.2">
      <c r="A2082" s="114"/>
      <c r="D2082" s="94"/>
      <c r="E2082" s="115"/>
      <c r="F2082" s="115"/>
      <c r="G2082" s="115"/>
      <c r="H2082" s="116"/>
      <c r="I2082" s="116"/>
      <c r="J2082" s="116"/>
    </row>
    <row r="2083" spans="1:10" s="88" customFormat="1" x14ac:dyDescent="0.2">
      <c r="A2083" s="114"/>
      <c r="D2083" s="94"/>
      <c r="E2083" s="115"/>
      <c r="F2083" s="115"/>
      <c r="G2083" s="115"/>
      <c r="H2083" s="116"/>
      <c r="I2083" s="116"/>
      <c r="J2083" s="116"/>
    </row>
    <row r="2084" spans="1:10" s="88" customFormat="1" x14ac:dyDescent="0.2">
      <c r="A2084" s="114"/>
      <c r="D2084" s="94"/>
      <c r="E2084" s="115"/>
      <c r="F2084" s="115"/>
      <c r="G2084" s="115"/>
      <c r="H2084" s="116"/>
      <c r="I2084" s="116"/>
      <c r="J2084" s="116"/>
    </row>
    <row r="2085" spans="1:10" s="88" customFormat="1" x14ac:dyDescent="0.2">
      <c r="A2085" s="114"/>
      <c r="D2085" s="94"/>
      <c r="E2085" s="115"/>
      <c r="F2085" s="115"/>
      <c r="G2085" s="115"/>
      <c r="H2085" s="116"/>
      <c r="I2085" s="116"/>
      <c r="J2085" s="116"/>
    </row>
    <row r="2086" spans="1:10" s="88" customFormat="1" x14ac:dyDescent="0.2">
      <c r="A2086" s="114"/>
      <c r="D2086" s="94"/>
      <c r="E2086" s="115"/>
      <c r="F2086" s="115"/>
      <c r="G2086" s="115"/>
      <c r="H2086" s="116"/>
      <c r="I2086" s="116"/>
      <c r="J2086" s="116"/>
    </row>
    <row r="2087" spans="1:10" s="88" customFormat="1" x14ac:dyDescent="0.2">
      <c r="A2087" s="114"/>
      <c r="D2087" s="94"/>
      <c r="E2087" s="115"/>
      <c r="F2087" s="115"/>
      <c r="G2087" s="115"/>
      <c r="H2087" s="116"/>
      <c r="I2087" s="116"/>
      <c r="J2087" s="116"/>
    </row>
    <row r="2088" spans="1:10" s="88" customFormat="1" x14ac:dyDescent="0.2">
      <c r="A2088" s="114"/>
      <c r="D2088" s="94"/>
      <c r="E2088" s="115"/>
      <c r="F2088" s="115"/>
      <c r="G2088" s="115"/>
      <c r="H2088" s="116"/>
      <c r="I2088" s="116"/>
      <c r="J2088" s="116"/>
    </row>
    <row r="2089" spans="1:10" s="88" customFormat="1" x14ac:dyDescent="0.2">
      <c r="A2089" s="114"/>
      <c r="D2089" s="94"/>
      <c r="E2089" s="115"/>
      <c r="F2089" s="115"/>
      <c r="G2089" s="115"/>
      <c r="H2089" s="116"/>
      <c r="I2089" s="116"/>
      <c r="J2089" s="116"/>
    </row>
    <row r="2090" spans="1:10" s="88" customFormat="1" x14ac:dyDescent="0.2">
      <c r="A2090" s="114"/>
      <c r="D2090" s="94"/>
      <c r="E2090" s="115"/>
      <c r="F2090" s="115"/>
      <c r="G2090" s="115"/>
      <c r="H2090" s="116"/>
      <c r="I2090" s="116"/>
      <c r="J2090" s="116"/>
    </row>
    <row r="2091" spans="1:10" s="88" customFormat="1" x14ac:dyDescent="0.2">
      <c r="A2091" s="114"/>
      <c r="D2091" s="94"/>
      <c r="E2091" s="115"/>
      <c r="F2091" s="115"/>
      <c r="G2091" s="115"/>
      <c r="H2091" s="116"/>
      <c r="I2091" s="116"/>
      <c r="J2091" s="116"/>
    </row>
    <row r="2092" spans="1:10" s="88" customFormat="1" x14ac:dyDescent="0.2">
      <c r="A2092" s="114"/>
      <c r="D2092" s="94"/>
      <c r="E2092" s="115"/>
      <c r="F2092" s="115"/>
      <c r="G2092" s="115"/>
      <c r="H2092" s="116"/>
      <c r="I2092" s="116"/>
      <c r="J2092" s="116"/>
    </row>
    <row r="2093" spans="1:10" s="88" customFormat="1" x14ac:dyDescent="0.2">
      <c r="A2093" s="114"/>
      <c r="D2093" s="94"/>
      <c r="E2093" s="115"/>
      <c r="F2093" s="115"/>
      <c r="G2093" s="115"/>
      <c r="H2093" s="116"/>
      <c r="I2093" s="116"/>
      <c r="J2093" s="116"/>
    </row>
    <row r="2094" spans="1:10" s="88" customFormat="1" x14ac:dyDescent="0.2">
      <c r="A2094" s="114"/>
      <c r="D2094" s="94"/>
      <c r="E2094" s="115"/>
      <c r="F2094" s="115"/>
      <c r="G2094" s="115"/>
      <c r="H2094" s="116"/>
      <c r="I2094" s="116"/>
      <c r="J2094" s="116"/>
    </row>
    <row r="2095" spans="1:10" s="88" customFormat="1" x14ac:dyDescent="0.2">
      <c r="A2095" s="114"/>
      <c r="D2095" s="94"/>
      <c r="E2095" s="115"/>
      <c r="F2095" s="115"/>
      <c r="G2095" s="115"/>
      <c r="H2095" s="116"/>
      <c r="I2095" s="116"/>
      <c r="J2095" s="116"/>
    </row>
    <row r="2096" spans="1:10" s="88" customFormat="1" x14ac:dyDescent="0.2">
      <c r="A2096" s="114"/>
      <c r="D2096" s="94"/>
      <c r="E2096" s="115"/>
      <c r="F2096" s="115"/>
      <c r="G2096" s="115"/>
      <c r="H2096" s="116"/>
      <c r="I2096" s="116"/>
      <c r="J2096" s="116"/>
    </row>
    <row r="2097" spans="1:10" s="88" customFormat="1" x14ac:dyDescent="0.2">
      <c r="A2097" s="114"/>
      <c r="D2097" s="94"/>
      <c r="E2097" s="115"/>
      <c r="F2097" s="115"/>
      <c r="G2097" s="115"/>
      <c r="H2097" s="116"/>
      <c r="I2097" s="116"/>
      <c r="J2097" s="116"/>
    </row>
    <row r="2098" spans="1:10" s="88" customFormat="1" x14ac:dyDescent="0.2">
      <c r="A2098" s="114"/>
      <c r="D2098" s="94"/>
      <c r="E2098" s="115"/>
      <c r="F2098" s="115"/>
      <c r="G2098" s="115"/>
      <c r="H2098" s="116"/>
      <c r="I2098" s="116"/>
      <c r="J2098" s="116"/>
    </row>
    <row r="2099" spans="1:10" s="88" customFormat="1" x14ac:dyDescent="0.2">
      <c r="A2099" s="114"/>
      <c r="D2099" s="94"/>
      <c r="E2099" s="115"/>
      <c r="F2099" s="115"/>
      <c r="G2099" s="115"/>
      <c r="H2099" s="116"/>
      <c r="I2099" s="116"/>
      <c r="J2099" s="116"/>
    </row>
    <row r="2100" spans="1:10" s="88" customFormat="1" x14ac:dyDescent="0.2">
      <c r="A2100" s="114"/>
      <c r="D2100" s="94"/>
      <c r="E2100" s="115"/>
      <c r="F2100" s="115"/>
      <c r="G2100" s="115"/>
      <c r="H2100" s="116"/>
      <c r="I2100" s="116"/>
      <c r="J2100" s="116"/>
    </row>
    <row r="2101" spans="1:10" s="88" customFormat="1" x14ac:dyDescent="0.2">
      <c r="A2101" s="114"/>
      <c r="D2101" s="94"/>
      <c r="E2101" s="115"/>
      <c r="F2101" s="115"/>
      <c r="G2101" s="115"/>
      <c r="H2101" s="116"/>
      <c r="I2101" s="116"/>
      <c r="J2101" s="116"/>
    </row>
    <row r="2102" spans="1:10" s="88" customFormat="1" x14ac:dyDescent="0.2">
      <c r="A2102" s="114"/>
      <c r="D2102" s="94"/>
      <c r="E2102" s="115"/>
      <c r="F2102" s="115"/>
      <c r="G2102" s="115"/>
      <c r="H2102" s="116"/>
      <c r="I2102" s="116"/>
      <c r="J2102" s="116"/>
    </row>
    <row r="2103" spans="1:10" s="88" customFormat="1" x14ac:dyDescent="0.2">
      <c r="A2103" s="114"/>
      <c r="D2103" s="94"/>
      <c r="E2103" s="115"/>
      <c r="F2103" s="115"/>
      <c r="G2103" s="115"/>
      <c r="H2103" s="116"/>
      <c r="I2103" s="116"/>
      <c r="J2103" s="116"/>
    </row>
    <row r="2104" spans="1:10" s="88" customFormat="1" x14ac:dyDescent="0.2">
      <c r="A2104" s="114"/>
      <c r="D2104" s="94"/>
      <c r="E2104" s="115"/>
      <c r="F2104" s="115"/>
      <c r="G2104" s="115"/>
      <c r="H2104" s="116"/>
      <c r="I2104" s="116"/>
      <c r="J2104" s="116"/>
    </row>
    <row r="2105" spans="1:10" s="88" customFormat="1" x14ac:dyDescent="0.2">
      <c r="A2105" s="114"/>
      <c r="D2105" s="94"/>
      <c r="E2105" s="115"/>
      <c r="F2105" s="115"/>
      <c r="G2105" s="115"/>
      <c r="H2105" s="116"/>
      <c r="I2105" s="116"/>
      <c r="J2105" s="116"/>
    </row>
    <row r="2106" spans="1:10" s="88" customFormat="1" x14ac:dyDescent="0.2">
      <c r="A2106" s="114"/>
      <c r="D2106" s="94"/>
      <c r="E2106" s="115"/>
      <c r="F2106" s="115"/>
      <c r="G2106" s="115"/>
      <c r="H2106" s="116"/>
      <c r="I2106" s="116"/>
      <c r="J2106" s="116"/>
    </row>
    <row r="2107" spans="1:10" s="88" customFormat="1" x14ac:dyDescent="0.2">
      <c r="A2107" s="114"/>
      <c r="D2107" s="94"/>
      <c r="E2107" s="115"/>
      <c r="F2107" s="115"/>
      <c r="G2107" s="115"/>
      <c r="H2107" s="116"/>
      <c r="I2107" s="116"/>
      <c r="J2107" s="116"/>
    </row>
    <row r="2108" spans="1:10" s="88" customFormat="1" x14ac:dyDescent="0.2">
      <c r="A2108" s="114"/>
      <c r="D2108" s="94"/>
      <c r="E2108" s="115"/>
      <c r="F2108" s="115"/>
      <c r="G2108" s="115"/>
      <c r="H2108" s="116"/>
      <c r="I2108" s="116"/>
      <c r="J2108" s="116"/>
    </row>
    <row r="2109" spans="1:10" s="88" customFormat="1" x14ac:dyDescent="0.2">
      <c r="A2109" s="114"/>
      <c r="D2109" s="94"/>
      <c r="E2109" s="115"/>
      <c r="F2109" s="115"/>
      <c r="G2109" s="115"/>
      <c r="H2109" s="116"/>
      <c r="I2109" s="116"/>
      <c r="J2109" s="116"/>
    </row>
    <row r="2110" spans="1:10" s="88" customFormat="1" x14ac:dyDescent="0.2">
      <c r="A2110" s="114"/>
      <c r="D2110" s="94"/>
      <c r="E2110" s="115"/>
      <c r="F2110" s="115"/>
      <c r="G2110" s="115"/>
      <c r="H2110" s="116"/>
      <c r="I2110" s="116"/>
      <c r="J2110" s="116"/>
    </row>
    <row r="2111" spans="1:10" s="88" customFormat="1" x14ac:dyDescent="0.2">
      <c r="A2111" s="114"/>
      <c r="D2111" s="94"/>
      <c r="E2111" s="115"/>
      <c r="F2111" s="115"/>
      <c r="G2111" s="115"/>
      <c r="H2111" s="116"/>
      <c r="I2111" s="116"/>
      <c r="J2111" s="116"/>
    </row>
    <row r="2112" spans="1:10" s="88" customFormat="1" x14ac:dyDescent="0.2">
      <c r="A2112" s="114"/>
      <c r="D2112" s="94"/>
      <c r="E2112" s="115"/>
      <c r="F2112" s="115"/>
      <c r="G2112" s="115"/>
      <c r="H2112" s="116"/>
      <c r="I2112" s="116"/>
      <c r="J2112" s="116"/>
    </row>
    <row r="2113" spans="1:10" s="88" customFormat="1" x14ac:dyDescent="0.2">
      <c r="A2113" s="114"/>
      <c r="D2113" s="94"/>
      <c r="E2113" s="115"/>
      <c r="F2113" s="115"/>
      <c r="G2113" s="115"/>
      <c r="H2113" s="116"/>
      <c r="I2113" s="116"/>
      <c r="J2113" s="116"/>
    </row>
    <row r="2114" spans="1:10" s="88" customFormat="1" x14ac:dyDescent="0.2">
      <c r="A2114" s="114"/>
      <c r="D2114" s="94"/>
      <c r="E2114" s="115"/>
      <c r="F2114" s="115"/>
      <c r="G2114" s="115"/>
      <c r="H2114" s="116"/>
      <c r="I2114" s="116"/>
      <c r="J2114" s="116"/>
    </row>
    <row r="2115" spans="1:10" s="88" customFormat="1" x14ac:dyDescent="0.2">
      <c r="A2115" s="114"/>
      <c r="D2115" s="94"/>
      <c r="E2115" s="115"/>
      <c r="F2115" s="115"/>
      <c r="G2115" s="115"/>
      <c r="H2115" s="116"/>
      <c r="I2115" s="116"/>
      <c r="J2115" s="116"/>
    </row>
    <row r="2116" spans="1:10" s="88" customFormat="1" x14ac:dyDescent="0.2">
      <c r="A2116" s="114"/>
      <c r="D2116" s="94"/>
      <c r="E2116" s="115"/>
      <c r="F2116" s="115"/>
      <c r="G2116" s="115"/>
      <c r="H2116" s="116"/>
      <c r="I2116" s="116"/>
      <c r="J2116" s="116"/>
    </row>
    <row r="2117" spans="1:10" s="88" customFormat="1" x14ac:dyDescent="0.2">
      <c r="A2117" s="114"/>
      <c r="D2117" s="94"/>
      <c r="E2117" s="115"/>
      <c r="F2117" s="115"/>
      <c r="G2117" s="115"/>
      <c r="H2117" s="116"/>
      <c r="I2117" s="116"/>
      <c r="J2117" s="116"/>
    </row>
    <row r="2118" spans="1:10" s="88" customFormat="1" x14ac:dyDescent="0.2">
      <c r="A2118" s="114"/>
      <c r="D2118" s="94"/>
      <c r="E2118" s="115"/>
      <c r="F2118" s="115"/>
      <c r="G2118" s="115"/>
      <c r="H2118" s="116"/>
      <c r="I2118" s="116"/>
      <c r="J2118" s="116"/>
    </row>
    <row r="2119" spans="1:10" s="88" customFormat="1" x14ac:dyDescent="0.2">
      <c r="A2119" s="114"/>
      <c r="D2119" s="94"/>
      <c r="E2119" s="115"/>
      <c r="F2119" s="115"/>
      <c r="G2119" s="115"/>
      <c r="H2119" s="116"/>
      <c r="I2119" s="116"/>
      <c r="J2119" s="116"/>
    </row>
    <row r="2120" spans="1:10" s="88" customFormat="1" x14ac:dyDescent="0.2">
      <c r="A2120" s="114"/>
      <c r="D2120" s="94"/>
      <c r="E2120" s="115"/>
      <c r="F2120" s="115"/>
      <c r="G2120" s="115"/>
      <c r="H2120" s="116"/>
      <c r="I2120" s="116"/>
      <c r="J2120" s="116"/>
    </row>
    <row r="2121" spans="1:10" s="88" customFormat="1" x14ac:dyDescent="0.2">
      <c r="A2121" s="114"/>
      <c r="D2121" s="94"/>
      <c r="E2121" s="115"/>
      <c r="F2121" s="115"/>
      <c r="G2121" s="115"/>
      <c r="H2121" s="116"/>
      <c r="I2121" s="116"/>
      <c r="J2121" s="116"/>
    </row>
    <row r="2122" spans="1:10" s="88" customFormat="1" x14ac:dyDescent="0.2">
      <c r="A2122" s="114"/>
      <c r="D2122" s="94"/>
      <c r="E2122" s="115"/>
      <c r="F2122" s="115"/>
      <c r="G2122" s="115"/>
      <c r="H2122" s="116"/>
      <c r="I2122" s="116"/>
      <c r="J2122" s="116"/>
    </row>
    <row r="2123" spans="1:10" s="88" customFormat="1" x14ac:dyDescent="0.2">
      <c r="A2123" s="114"/>
      <c r="D2123" s="94"/>
      <c r="E2123" s="115"/>
      <c r="F2123" s="115"/>
      <c r="G2123" s="115"/>
      <c r="H2123" s="116"/>
      <c r="I2123" s="116"/>
      <c r="J2123" s="116"/>
    </row>
    <row r="2124" spans="1:10" s="88" customFormat="1" x14ac:dyDescent="0.2">
      <c r="A2124" s="114"/>
      <c r="D2124" s="94"/>
      <c r="E2124" s="115"/>
      <c r="F2124" s="115"/>
      <c r="G2124" s="115"/>
      <c r="H2124" s="116"/>
      <c r="I2124" s="116"/>
      <c r="J2124" s="116"/>
    </row>
    <row r="2125" spans="1:10" s="88" customFormat="1" x14ac:dyDescent="0.2">
      <c r="A2125" s="114"/>
      <c r="D2125" s="94"/>
      <c r="E2125" s="115"/>
      <c r="F2125" s="115"/>
      <c r="G2125" s="115"/>
      <c r="H2125" s="116"/>
      <c r="I2125" s="116"/>
      <c r="J2125" s="116"/>
    </row>
    <row r="2126" spans="1:10" s="88" customFormat="1" x14ac:dyDescent="0.2">
      <c r="A2126" s="114"/>
      <c r="D2126" s="94"/>
      <c r="E2126" s="115"/>
      <c r="F2126" s="115"/>
      <c r="G2126" s="115"/>
      <c r="H2126" s="116"/>
      <c r="I2126" s="116"/>
      <c r="J2126" s="116"/>
    </row>
    <row r="2127" spans="1:10" s="88" customFormat="1" x14ac:dyDescent="0.2">
      <c r="A2127" s="114"/>
      <c r="D2127" s="94"/>
      <c r="E2127" s="115"/>
      <c r="F2127" s="115"/>
      <c r="G2127" s="115"/>
      <c r="H2127" s="116"/>
      <c r="I2127" s="116"/>
      <c r="J2127" s="116"/>
    </row>
    <row r="2128" spans="1:10" s="88" customFormat="1" x14ac:dyDescent="0.2">
      <c r="A2128" s="114"/>
      <c r="D2128" s="94"/>
      <c r="E2128" s="115"/>
      <c r="F2128" s="115"/>
      <c r="G2128" s="115"/>
      <c r="H2128" s="116"/>
      <c r="I2128" s="116"/>
      <c r="J2128" s="116"/>
    </row>
    <row r="2129" spans="1:10" s="88" customFormat="1" x14ac:dyDescent="0.2">
      <c r="A2129" s="114"/>
      <c r="D2129" s="94"/>
      <c r="E2129" s="115"/>
      <c r="F2129" s="115"/>
      <c r="G2129" s="115"/>
      <c r="H2129" s="116"/>
      <c r="I2129" s="116"/>
      <c r="J2129" s="116"/>
    </row>
    <row r="2130" spans="1:10" s="88" customFormat="1" x14ac:dyDescent="0.2">
      <c r="A2130" s="114"/>
      <c r="D2130" s="94"/>
      <c r="E2130" s="115"/>
      <c r="F2130" s="115"/>
      <c r="G2130" s="115"/>
      <c r="H2130" s="116"/>
      <c r="I2130" s="116"/>
      <c r="J2130" s="116"/>
    </row>
    <row r="2131" spans="1:10" s="88" customFormat="1" x14ac:dyDescent="0.2">
      <c r="A2131" s="114"/>
      <c r="D2131" s="94"/>
      <c r="E2131" s="115"/>
      <c r="F2131" s="115"/>
      <c r="G2131" s="115"/>
      <c r="H2131" s="116"/>
      <c r="I2131" s="116"/>
      <c r="J2131" s="116"/>
    </row>
    <row r="2132" spans="1:10" s="88" customFormat="1" x14ac:dyDescent="0.2">
      <c r="A2132" s="114"/>
      <c r="D2132" s="94"/>
      <c r="E2132" s="115"/>
      <c r="F2132" s="115"/>
      <c r="G2132" s="115"/>
      <c r="H2132" s="116"/>
      <c r="I2132" s="116"/>
      <c r="J2132" s="116"/>
    </row>
    <row r="2133" spans="1:10" s="88" customFormat="1" x14ac:dyDescent="0.2">
      <c r="A2133" s="114"/>
      <c r="D2133" s="94"/>
      <c r="E2133" s="115"/>
      <c r="F2133" s="115"/>
      <c r="G2133" s="115"/>
      <c r="H2133" s="116"/>
      <c r="I2133" s="116"/>
      <c r="J2133" s="116"/>
    </row>
    <row r="2134" spans="1:10" s="88" customFormat="1" x14ac:dyDescent="0.2">
      <c r="A2134" s="114"/>
      <c r="D2134" s="94"/>
      <c r="E2134" s="115"/>
      <c r="F2134" s="115"/>
      <c r="G2134" s="115"/>
      <c r="H2134" s="116"/>
      <c r="I2134" s="116"/>
      <c r="J2134" s="116"/>
    </row>
    <row r="2135" spans="1:10" s="88" customFormat="1" x14ac:dyDescent="0.2">
      <c r="A2135" s="114"/>
      <c r="D2135" s="94"/>
      <c r="E2135" s="115"/>
      <c r="F2135" s="115"/>
      <c r="G2135" s="115"/>
      <c r="H2135" s="116"/>
      <c r="I2135" s="116"/>
      <c r="J2135" s="116"/>
    </row>
    <row r="2136" spans="1:10" s="88" customFormat="1" x14ac:dyDescent="0.2">
      <c r="A2136" s="114"/>
      <c r="D2136" s="94"/>
      <c r="E2136" s="115"/>
      <c r="F2136" s="115"/>
      <c r="G2136" s="115"/>
      <c r="H2136" s="116"/>
      <c r="I2136" s="116"/>
      <c r="J2136" s="116"/>
    </row>
    <row r="2137" spans="1:10" s="88" customFormat="1" x14ac:dyDescent="0.2">
      <c r="A2137" s="114"/>
      <c r="D2137" s="94"/>
      <c r="E2137" s="115"/>
      <c r="F2137" s="115"/>
      <c r="G2137" s="115"/>
      <c r="H2137" s="116"/>
      <c r="I2137" s="116"/>
      <c r="J2137" s="116"/>
    </row>
    <row r="2138" spans="1:10" s="88" customFormat="1" x14ac:dyDescent="0.2">
      <c r="A2138" s="114"/>
      <c r="D2138" s="94"/>
      <c r="E2138" s="115"/>
      <c r="F2138" s="115"/>
      <c r="G2138" s="115"/>
      <c r="H2138" s="116"/>
      <c r="I2138" s="116"/>
      <c r="J2138" s="116"/>
    </row>
    <row r="2139" spans="1:10" s="88" customFormat="1" x14ac:dyDescent="0.2">
      <c r="A2139" s="114"/>
      <c r="D2139" s="94"/>
      <c r="E2139" s="115"/>
      <c r="F2139" s="115"/>
      <c r="G2139" s="115"/>
      <c r="H2139" s="116"/>
      <c r="I2139" s="116"/>
      <c r="J2139" s="116"/>
    </row>
    <row r="2140" spans="1:10" s="88" customFormat="1" x14ac:dyDescent="0.2">
      <c r="A2140" s="114"/>
      <c r="D2140" s="94"/>
      <c r="E2140" s="115"/>
      <c r="F2140" s="115"/>
      <c r="G2140" s="115"/>
      <c r="H2140" s="116"/>
      <c r="I2140" s="116"/>
      <c r="J2140" s="116"/>
    </row>
    <row r="2141" spans="1:10" s="88" customFormat="1" x14ac:dyDescent="0.2">
      <c r="A2141" s="114"/>
      <c r="D2141" s="94"/>
      <c r="E2141" s="115"/>
      <c r="F2141" s="115"/>
      <c r="G2141" s="115"/>
      <c r="H2141" s="116"/>
      <c r="I2141" s="116"/>
      <c r="J2141" s="116"/>
    </row>
    <row r="2142" spans="1:10" s="88" customFormat="1" x14ac:dyDescent="0.2">
      <c r="A2142" s="114"/>
      <c r="D2142" s="94"/>
      <c r="E2142" s="115"/>
      <c r="F2142" s="115"/>
      <c r="G2142" s="115"/>
      <c r="H2142" s="116"/>
      <c r="I2142" s="116"/>
      <c r="J2142" s="116"/>
    </row>
    <row r="2143" spans="1:10" s="88" customFormat="1" x14ac:dyDescent="0.2">
      <c r="A2143" s="114"/>
      <c r="D2143" s="94"/>
      <c r="E2143" s="115"/>
      <c r="F2143" s="115"/>
      <c r="G2143" s="115"/>
      <c r="H2143" s="116"/>
      <c r="I2143" s="116"/>
      <c r="J2143" s="116"/>
    </row>
    <row r="2144" spans="1:10" s="88" customFormat="1" x14ac:dyDescent="0.2">
      <c r="A2144" s="114"/>
      <c r="D2144" s="94"/>
      <c r="E2144" s="115"/>
      <c r="F2144" s="115"/>
      <c r="G2144" s="115"/>
      <c r="H2144" s="116"/>
      <c r="I2144" s="116"/>
      <c r="J2144" s="116"/>
    </row>
    <row r="2145" spans="1:10" s="88" customFormat="1" x14ac:dyDescent="0.2">
      <c r="A2145" s="114"/>
      <c r="D2145" s="94"/>
      <c r="E2145" s="115"/>
      <c r="F2145" s="115"/>
      <c r="G2145" s="115"/>
      <c r="H2145" s="116"/>
      <c r="I2145" s="116"/>
      <c r="J2145" s="116"/>
    </row>
    <row r="2146" spans="1:10" s="88" customFormat="1" x14ac:dyDescent="0.2">
      <c r="A2146" s="114"/>
      <c r="D2146" s="94"/>
      <c r="E2146" s="115"/>
      <c r="F2146" s="115"/>
      <c r="G2146" s="115"/>
      <c r="H2146" s="116"/>
      <c r="I2146" s="116"/>
      <c r="J2146" s="116"/>
    </row>
    <row r="2147" spans="1:10" s="88" customFormat="1" x14ac:dyDescent="0.2">
      <c r="A2147" s="114"/>
      <c r="D2147" s="94"/>
      <c r="E2147" s="115"/>
      <c r="F2147" s="115"/>
      <c r="G2147" s="115"/>
      <c r="H2147" s="116"/>
      <c r="I2147" s="116"/>
      <c r="J2147" s="116"/>
    </row>
    <row r="2148" spans="1:10" s="88" customFormat="1" x14ac:dyDescent="0.2">
      <c r="A2148" s="114"/>
      <c r="D2148" s="94"/>
      <c r="E2148" s="115"/>
      <c r="F2148" s="115"/>
      <c r="G2148" s="115"/>
      <c r="H2148" s="116"/>
      <c r="I2148" s="116"/>
      <c r="J2148" s="116"/>
    </row>
    <row r="2149" spans="1:10" s="88" customFormat="1" x14ac:dyDescent="0.2">
      <c r="A2149" s="114"/>
      <c r="D2149" s="94"/>
      <c r="E2149" s="115"/>
      <c r="F2149" s="115"/>
      <c r="G2149" s="115"/>
      <c r="H2149" s="116"/>
      <c r="I2149" s="116"/>
      <c r="J2149" s="116"/>
    </row>
    <row r="2150" spans="1:10" s="88" customFormat="1" x14ac:dyDescent="0.2">
      <c r="A2150" s="114"/>
      <c r="D2150" s="94"/>
      <c r="E2150" s="115"/>
      <c r="F2150" s="115"/>
      <c r="G2150" s="115"/>
      <c r="H2150" s="116"/>
      <c r="I2150" s="116"/>
      <c r="J2150" s="116"/>
    </row>
    <row r="2151" spans="1:10" s="88" customFormat="1" x14ac:dyDescent="0.2">
      <c r="A2151" s="114"/>
      <c r="D2151" s="94"/>
      <c r="E2151" s="115"/>
      <c r="F2151" s="115"/>
      <c r="G2151" s="115"/>
      <c r="H2151" s="116"/>
      <c r="I2151" s="116"/>
      <c r="J2151" s="116"/>
    </row>
    <row r="2152" spans="1:10" s="88" customFormat="1" x14ac:dyDescent="0.2">
      <c r="A2152" s="114"/>
      <c r="D2152" s="94"/>
      <c r="E2152" s="115"/>
      <c r="F2152" s="115"/>
      <c r="G2152" s="115"/>
      <c r="H2152" s="116"/>
      <c r="I2152" s="116"/>
      <c r="J2152" s="116"/>
    </row>
    <row r="2153" spans="1:10" s="88" customFormat="1" x14ac:dyDescent="0.2">
      <c r="A2153" s="114"/>
      <c r="D2153" s="94"/>
      <c r="E2153" s="115"/>
      <c r="F2153" s="115"/>
      <c r="G2153" s="115"/>
      <c r="H2153" s="116"/>
      <c r="I2153" s="116"/>
      <c r="J2153" s="116"/>
    </row>
    <row r="2154" spans="1:10" s="88" customFormat="1" x14ac:dyDescent="0.2">
      <c r="A2154" s="114"/>
      <c r="D2154" s="94"/>
      <c r="E2154" s="115"/>
      <c r="F2154" s="115"/>
      <c r="G2154" s="115"/>
      <c r="H2154" s="116"/>
      <c r="I2154" s="116"/>
      <c r="J2154" s="116"/>
    </row>
    <row r="2155" spans="1:10" s="88" customFormat="1" x14ac:dyDescent="0.2">
      <c r="A2155" s="114"/>
      <c r="D2155" s="94"/>
      <c r="E2155" s="115"/>
      <c r="F2155" s="115"/>
      <c r="G2155" s="115"/>
      <c r="H2155" s="116"/>
      <c r="I2155" s="116"/>
      <c r="J2155" s="116"/>
    </row>
    <row r="2156" spans="1:10" s="88" customFormat="1" x14ac:dyDescent="0.2">
      <c r="A2156" s="114"/>
      <c r="D2156" s="94"/>
      <c r="E2156" s="115"/>
      <c r="F2156" s="115"/>
      <c r="G2156" s="115"/>
      <c r="H2156" s="116"/>
      <c r="I2156" s="116"/>
      <c r="J2156" s="116"/>
    </row>
    <row r="2157" spans="1:10" s="88" customFormat="1" x14ac:dyDescent="0.2">
      <c r="A2157" s="114"/>
      <c r="D2157" s="94"/>
      <c r="E2157" s="115"/>
      <c r="F2157" s="115"/>
      <c r="G2157" s="115"/>
      <c r="H2157" s="116"/>
      <c r="I2157" s="116"/>
      <c r="J2157" s="116"/>
    </row>
    <row r="2158" spans="1:10" s="88" customFormat="1" x14ac:dyDescent="0.2">
      <c r="A2158" s="114"/>
      <c r="D2158" s="94"/>
      <c r="E2158" s="115"/>
      <c r="F2158" s="115"/>
      <c r="G2158" s="115"/>
      <c r="H2158" s="116"/>
      <c r="I2158" s="116"/>
      <c r="J2158" s="116"/>
    </row>
    <row r="2159" spans="1:10" s="88" customFormat="1" x14ac:dyDescent="0.2">
      <c r="A2159" s="114"/>
      <c r="D2159" s="94"/>
      <c r="E2159" s="115"/>
      <c r="F2159" s="115"/>
      <c r="G2159" s="115"/>
      <c r="H2159" s="116"/>
      <c r="I2159" s="116"/>
      <c r="J2159" s="116"/>
    </row>
    <row r="2160" spans="1:10" s="88" customFormat="1" x14ac:dyDescent="0.2">
      <c r="A2160" s="114"/>
      <c r="D2160" s="94"/>
      <c r="E2160" s="115"/>
      <c r="F2160" s="115"/>
      <c r="G2160" s="115"/>
      <c r="H2160" s="116"/>
      <c r="I2160" s="116"/>
      <c r="J2160" s="116"/>
    </row>
    <row r="2161" spans="1:10" s="88" customFormat="1" x14ac:dyDescent="0.2">
      <c r="A2161" s="114"/>
      <c r="D2161" s="94"/>
      <c r="E2161" s="115"/>
      <c r="F2161" s="115"/>
      <c r="G2161" s="115"/>
      <c r="H2161" s="116"/>
      <c r="I2161" s="116"/>
      <c r="J2161" s="116"/>
    </row>
    <row r="2162" spans="1:10" s="88" customFormat="1" x14ac:dyDescent="0.2">
      <c r="A2162" s="114"/>
      <c r="D2162" s="94"/>
      <c r="E2162" s="115"/>
      <c r="F2162" s="115"/>
      <c r="G2162" s="115"/>
      <c r="H2162" s="116"/>
      <c r="I2162" s="116"/>
      <c r="J2162" s="116"/>
    </row>
    <row r="2163" spans="1:10" s="88" customFormat="1" x14ac:dyDescent="0.2">
      <c r="A2163" s="114"/>
      <c r="D2163" s="94"/>
      <c r="E2163" s="115"/>
      <c r="F2163" s="115"/>
      <c r="G2163" s="115"/>
      <c r="H2163" s="116"/>
      <c r="I2163" s="116"/>
      <c r="J2163" s="116"/>
    </row>
    <row r="2164" spans="1:10" s="88" customFormat="1" x14ac:dyDescent="0.2">
      <c r="A2164" s="114"/>
      <c r="D2164" s="94"/>
      <c r="E2164" s="115"/>
      <c r="F2164" s="115"/>
      <c r="G2164" s="115"/>
      <c r="H2164" s="116"/>
      <c r="I2164" s="116"/>
      <c r="J2164" s="116"/>
    </row>
    <row r="2165" spans="1:10" s="88" customFormat="1" x14ac:dyDescent="0.2">
      <c r="A2165" s="114"/>
      <c r="D2165" s="94"/>
      <c r="E2165" s="115"/>
      <c r="F2165" s="115"/>
      <c r="G2165" s="115"/>
      <c r="H2165" s="116"/>
      <c r="I2165" s="116"/>
      <c r="J2165" s="116"/>
    </row>
    <row r="2166" spans="1:10" s="88" customFormat="1" x14ac:dyDescent="0.2">
      <c r="A2166" s="114"/>
      <c r="D2166" s="94"/>
      <c r="E2166" s="115"/>
      <c r="F2166" s="115"/>
      <c r="G2166" s="115"/>
      <c r="H2166" s="116"/>
      <c r="I2166" s="116"/>
      <c r="J2166" s="116"/>
    </row>
    <row r="2167" spans="1:10" s="88" customFormat="1" x14ac:dyDescent="0.2">
      <c r="A2167" s="114"/>
      <c r="D2167" s="94"/>
      <c r="E2167" s="115"/>
      <c r="F2167" s="115"/>
      <c r="G2167" s="115"/>
      <c r="H2167" s="116"/>
      <c r="I2167" s="116"/>
      <c r="J2167" s="116"/>
    </row>
    <row r="2168" spans="1:10" s="88" customFormat="1" x14ac:dyDescent="0.2">
      <c r="A2168" s="114"/>
      <c r="D2168" s="94"/>
      <c r="E2168" s="115"/>
      <c r="F2168" s="115"/>
      <c r="G2168" s="115"/>
      <c r="H2168" s="116"/>
      <c r="I2168" s="116"/>
      <c r="J2168" s="116"/>
    </row>
    <row r="2169" spans="1:10" s="88" customFormat="1" x14ac:dyDescent="0.2">
      <c r="A2169" s="114"/>
      <c r="D2169" s="94"/>
      <c r="E2169" s="115"/>
      <c r="F2169" s="115"/>
      <c r="G2169" s="115"/>
      <c r="H2169" s="116"/>
      <c r="I2169" s="116"/>
      <c r="J2169" s="116"/>
    </row>
    <row r="2170" spans="1:10" s="88" customFormat="1" x14ac:dyDescent="0.2">
      <c r="A2170" s="114"/>
      <c r="D2170" s="94"/>
      <c r="E2170" s="115"/>
      <c r="F2170" s="115"/>
      <c r="G2170" s="115"/>
      <c r="H2170" s="116"/>
      <c r="I2170" s="116"/>
      <c r="J2170" s="116"/>
    </row>
    <row r="2171" spans="1:10" s="88" customFormat="1" x14ac:dyDescent="0.2">
      <c r="A2171" s="114"/>
      <c r="D2171" s="94"/>
      <c r="E2171" s="115"/>
      <c r="F2171" s="115"/>
      <c r="G2171" s="115"/>
      <c r="H2171" s="116"/>
      <c r="I2171" s="116"/>
      <c r="J2171" s="116"/>
    </row>
    <row r="2172" spans="1:10" s="88" customFormat="1" x14ac:dyDescent="0.2">
      <c r="A2172" s="114"/>
      <c r="D2172" s="94"/>
      <c r="E2172" s="115"/>
      <c r="F2172" s="115"/>
      <c r="G2172" s="115"/>
      <c r="H2172" s="116"/>
      <c r="I2172" s="116"/>
      <c r="J2172" s="116"/>
    </row>
    <row r="2173" spans="1:10" s="88" customFormat="1" x14ac:dyDescent="0.2">
      <c r="A2173" s="114"/>
      <c r="D2173" s="94"/>
      <c r="E2173" s="115"/>
      <c r="F2173" s="115"/>
      <c r="G2173" s="115"/>
      <c r="H2173" s="116"/>
      <c r="I2173" s="116"/>
      <c r="J2173" s="116"/>
    </row>
    <row r="2174" spans="1:10" s="88" customFormat="1" x14ac:dyDescent="0.2">
      <c r="A2174" s="114"/>
      <c r="D2174" s="94"/>
      <c r="E2174" s="115"/>
      <c r="F2174" s="115"/>
      <c r="G2174" s="115"/>
      <c r="H2174" s="116"/>
      <c r="I2174" s="116"/>
      <c r="J2174" s="116"/>
    </row>
    <row r="2175" spans="1:10" s="88" customFormat="1" x14ac:dyDescent="0.2">
      <c r="A2175" s="114"/>
      <c r="D2175" s="94"/>
      <c r="E2175" s="115"/>
      <c r="F2175" s="115"/>
      <c r="G2175" s="115"/>
      <c r="H2175" s="116"/>
      <c r="I2175" s="116"/>
      <c r="J2175" s="116"/>
    </row>
    <row r="2176" spans="1:10" s="88" customFormat="1" x14ac:dyDescent="0.2">
      <c r="A2176" s="114"/>
      <c r="D2176" s="94"/>
      <c r="E2176" s="115"/>
      <c r="F2176" s="115"/>
      <c r="G2176" s="115"/>
      <c r="H2176" s="116"/>
      <c r="I2176" s="116"/>
      <c r="J2176" s="116"/>
    </row>
    <row r="2177" spans="1:10" s="88" customFormat="1" x14ac:dyDescent="0.2">
      <c r="A2177" s="114"/>
      <c r="D2177" s="94"/>
      <c r="E2177" s="115"/>
      <c r="F2177" s="115"/>
      <c r="G2177" s="115"/>
      <c r="H2177" s="116"/>
      <c r="I2177" s="116"/>
      <c r="J2177" s="116"/>
    </row>
    <row r="2178" spans="1:10" s="88" customFormat="1" x14ac:dyDescent="0.2">
      <c r="A2178" s="114"/>
      <c r="D2178" s="94"/>
      <c r="E2178" s="115"/>
      <c r="F2178" s="115"/>
      <c r="G2178" s="115"/>
      <c r="H2178" s="116"/>
      <c r="I2178" s="116"/>
      <c r="J2178" s="116"/>
    </row>
    <row r="2179" spans="1:10" s="88" customFormat="1" x14ac:dyDescent="0.2">
      <c r="A2179" s="114"/>
      <c r="D2179" s="94"/>
      <c r="E2179" s="115"/>
      <c r="F2179" s="115"/>
      <c r="G2179" s="115"/>
      <c r="H2179" s="116"/>
      <c r="I2179" s="116"/>
      <c r="J2179" s="116"/>
    </row>
    <row r="2180" spans="1:10" s="88" customFormat="1" x14ac:dyDescent="0.2">
      <c r="A2180" s="114"/>
      <c r="D2180" s="94"/>
      <c r="E2180" s="115"/>
      <c r="F2180" s="115"/>
      <c r="G2180" s="115"/>
      <c r="H2180" s="116"/>
      <c r="I2180" s="116"/>
      <c r="J2180" s="116"/>
    </row>
    <row r="2181" spans="1:10" s="88" customFormat="1" x14ac:dyDescent="0.2">
      <c r="A2181" s="114"/>
      <c r="D2181" s="94"/>
      <c r="E2181" s="115"/>
      <c r="F2181" s="115"/>
      <c r="G2181" s="115"/>
      <c r="H2181" s="116"/>
      <c r="I2181" s="116"/>
      <c r="J2181" s="116"/>
    </row>
    <row r="2182" spans="1:10" s="88" customFormat="1" x14ac:dyDescent="0.2">
      <c r="A2182" s="114"/>
      <c r="D2182" s="94"/>
      <c r="E2182" s="115"/>
      <c r="F2182" s="115"/>
      <c r="G2182" s="115"/>
      <c r="H2182" s="116"/>
      <c r="I2182" s="116"/>
      <c r="J2182" s="116"/>
    </row>
    <row r="2183" spans="1:10" s="88" customFormat="1" x14ac:dyDescent="0.2">
      <c r="A2183" s="114"/>
      <c r="D2183" s="94"/>
      <c r="E2183" s="115"/>
      <c r="F2183" s="115"/>
      <c r="G2183" s="115"/>
      <c r="H2183" s="116"/>
      <c r="I2183" s="116"/>
      <c r="J2183" s="116"/>
    </row>
    <row r="2184" spans="1:10" s="88" customFormat="1" x14ac:dyDescent="0.2">
      <c r="A2184" s="114"/>
      <c r="D2184" s="94"/>
      <c r="E2184" s="115"/>
      <c r="F2184" s="115"/>
      <c r="G2184" s="115"/>
      <c r="H2184" s="116"/>
      <c r="I2184" s="116"/>
      <c r="J2184" s="116"/>
    </row>
    <row r="2185" spans="1:10" s="88" customFormat="1" x14ac:dyDescent="0.2">
      <c r="A2185" s="114"/>
      <c r="D2185" s="94"/>
      <c r="E2185" s="115"/>
      <c r="F2185" s="115"/>
      <c r="G2185" s="115"/>
      <c r="H2185" s="116"/>
      <c r="I2185" s="116"/>
      <c r="J2185" s="116"/>
    </row>
    <row r="2186" spans="1:10" s="88" customFormat="1" x14ac:dyDescent="0.2">
      <c r="A2186" s="114"/>
      <c r="D2186" s="94"/>
      <c r="E2186" s="115"/>
      <c r="F2186" s="115"/>
      <c r="G2186" s="115"/>
      <c r="H2186" s="116"/>
      <c r="I2186" s="116"/>
      <c r="J2186" s="116"/>
    </row>
    <row r="2187" spans="1:10" s="88" customFormat="1" x14ac:dyDescent="0.2">
      <c r="A2187" s="114"/>
      <c r="D2187" s="94"/>
      <c r="E2187" s="115"/>
      <c r="F2187" s="115"/>
      <c r="G2187" s="115"/>
      <c r="H2187" s="116"/>
      <c r="I2187" s="116"/>
      <c r="J2187" s="116"/>
    </row>
    <row r="2188" spans="1:10" s="88" customFormat="1" x14ac:dyDescent="0.2">
      <c r="A2188" s="114"/>
      <c r="D2188" s="94"/>
      <c r="E2188" s="115"/>
      <c r="F2188" s="115"/>
      <c r="G2188" s="115"/>
      <c r="H2188" s="116"/>
      <c r="I2188" s="116"/>
      <c r="J2188" s="116"/>
    </row>
    <row r="2189" spans="1:10" s="88" customFormat="1" x14ac:dyDescent="0.2">
      <c r="A2189" s="114"/>
      <c r="D2189" s="94"/>
      <c r="E2189" s="115"/>
      <c r="F2189" s="115"/>
      <c r="G2189" s="115"/>
      <c r="H2189" s="116"/>
      <c r="I2189" s="116"/>
      <c r="J2189" s="116"/>
    </row>
    <row r="2190" spans="1:10" s="88" customFormat="1" x14ac:dyDescent="0.2">
      <c r="A2190" s="114"/>
      <c r="D2190" s="94"/>
      <c r="E2190" s="115"/>
      <c r="F2190" s="115"/>
      <c r="G2190" s="115"/>
      <c r="H2190" s="116"/>
      <c r="I2190" s="116"/>
      <c r="J2190" s="116"/>
    </row>
    <row r="2191" spans="1:10" s="88" customFormat="1" x14ac:dyDescent="0.2">
      <c r="A2191" s="114"/>
      <c r="D2191" s="94"/>
      <c r="E2191" s="115"/>
      <c r="F2191" s="115"/>
      <c r="G2191" s="115"/>
      <c r="H2191" s="116"/>
      <c r="I2191" s="116"/>
      <c r="J2191" s="116"/>
    </row>
    <row r="2192" spans="1:10" s="88" customFormat="1" x14ac:dyDescent="0.2">
      <c r="A2192" s="114"/>
      <c r="D2192" s="94"/>
      <c r="E2192" s="115"/>
      <c r="F2192" s="115"/>
      <c r="G2192" s="115"/>
      <c r="H2192" s="116"/>
      <c r="I2192" s="116"/>
      <c r="J2192" s="116"/>
    </row>
    <row r="2193" spans="1:10" s="88" customFormat="1" x14ac:dyDescent="0.2">
      <c r="A2193" s="114"/>
      <c r="D2193" s="94"/>
      <c r="E2193" s="115"/>
      <c r="F2193" s="115"/>
      <c r="G2193" s="115"/>
      <c r="H2193" s="116"/>
      <c r="I2193" s="116"/>
      <c r="J2193" s="116"/>
    </row>
    <row r="2194" spans="1:10" s="88" customFormat="1" x14ac:dyDescent="0.2">
      <c r="A2194" s="114"/>
      <c r="D2194" s="94"/>
      <c r="E2194" s="115"/>
      <c r="F2194" s="115"/>
      <c r="G2194" s="115"/>
      <c r="H2194" s="116"/>
      <c r="I2194" s="116"/>
      <c r="J2194" s="116"/>
    </row>
    <row r="2195" spans="1:10" s="88" customFormat="1" x14ac:dyDescent="0.2">
      <c r="A2195" s="114"/>
      <c r="D2195" s="94"/>
      <c r="E2195" s="115"/>
      <c r="F2195" s="115"/>
      <c r="G2195" s="115"/>
      <c r="H2195" s="116"/>
      <c r="I2195" s="116"/>
      <c r="J2195" s="116"/>
    </row>
    <row r="2196" spans="1:10" s="88" customFormat="1" x14ac:dyDescent="0.2">
      <c r="A2196" s="114"/>
      <c r="D2196" s="94"/>
      <c r="E2196" s="115"/>
      <c r="F2196" s="115"/>
      <c r="G2196" s="115"/>
      <c r="H2196" s="116"/>
      <c r="I2196" s="116"/>
      <c r="J2196" s="116"/>
    </row>
    <row r="2197" spans="1:10" s="88" customFormat="1" x14ac:dyDescent="0.2">
      <c r="A2197" s="114"/>
      <c r="D2197" s="94"/>
      <c r="E2197" s="115"/>
      <c r="F2197" s="115"/>
      <c r="G2197" s="115"/>
      <c r="H2197" s="116"/>
      <c r="I2197" s="116"/>
      <c r="J2197" s="116"/>
    </row>
    <row r="2198" spans="1:10" s="88" customFormat="1" x14ac:dyDescent="0.2">
      <c r="A2198" s="114"/>
      <c r="D2198" s="94"/>
      <c r="E2198" s="115"/>
      <c r="F2198" s="115"/>
      <c r="G2198" s="115"/>
      <c r="H2198" s="116"/>
      <c r="I2198" s="116"/>
      <c r="J2198" s="116"/>
    </row>
    <row r="2199" spans="1:10" s="88" customFormat="1" x14ac:dyDescent="0.2">
      <c r="A2199" s="114"/>
      <c r="D2199" s="94"/>
      <c r="E2199" s="115"/>
      <c r="F2199" s="115"/>
      <c r="G2199" s="115"/>
      <c r="H2199" s="116"/>
      <c r="I2199" s="116"/>
      <c r="J2199" s="116"/>
    </row>
    <row r="2200" spans="1:10" s="88" customFormat="1" x14ac:dyDescent="0.2">
      <c r="A2200" s="114"/>
      <c r="D2200" s="94"/>
      <c r="E2200" s="115"/>
      <c r="F2200" s="115"/>
      <c r="G2200" s="115"/>
      <c r="H2200" s="116"/>
      <c r="I2200" s="116"/>
      <c r="J2200" s="116"/>
    </row>
    <row r="2201" spans="1:10" s="88" customFormat="1" x14ac:dyDescent="0.2">
      <c r="A2201" s="114"/>
      <c r="D2201" s="94"/>
      <c r="E2201" s="115"/>
      <c r="F2201" s="115"/>
      <c r="G2201" s="115"/>
      <c r="H2201" s="116"/>
      <c r="I2201" s="116"/>
      <c r="J2201" s="116"/>
    </row>
    <row r="2202" spans="1:10" s="88" customFormat="1" x14ac:dyDescent="0.2">
      <c r="A2202" s="114"/>
      <c r="D2202" s="94"/>
      <c r="E2202" s="115"/>
      <c r="F2202" s="115"/>
      <c r="G2202" s="115"/>
      <c r="H2202" s="116"/>
      <c r="I2202" s="116"/>
      <c r="J2202" s="116"/>
    </row>
    <row r="2203" spans="1:10" s="88" customFormat="1" x14ac:dyDescent="0.2">
      <c r="A2203" s="114"/>
      <c r="D2203" s="94"/>
      <c r="E2203" s="115"/>
      <c r="F2203" s="115"/>
      <c r="G2203" s="115"/>
      <c r="H2203" s="116"/>
      <c r="I2203" s="116"/>
      <c r="J2203" s="116"/>
    </row>
    <row r="2204" spans="1:10" s="88" customFormat="1" x14ac:dyDescent="0.2">
      <c r="A2204" s="114"/>
      <c r="D2204" s="94"/>
      <c r="E2204" s="115"/>
      <c r="F2204" s="115"/>
      <c r="G2204" s="115"/>
      <c r="H2204" s="116"/>
      <c r="I2204" s="116"/>
      <c r="J2204" s="116"/>
    </row>
    <row r="2205" spans="1:10" s="88" customFormat="1" x14ac:dyDescent="0.2">
      <c r="A2205" s="114"/>
      <c r="D2205" s="94"/>
      <c r="E2205" s="115"/>
      <c r="F2205" s="115"/>
      <c r="G2205" s="115"/>
      <c r="H2205" s="116"/>
      <c r="I2205" s="116"/>
      <c r="J2205" s="116"/>
    </row>
    <row r="2206" spans="1:10" s="88" customFormat="1" x14ac:dyDescent="0.2">
      <c r="A2206" s="114"/>
      <c r="D2206" s="94"/>
      <c r="E2206" s="115"/>
      <c r="F2206" s="115"/>
      <c r="G2206" s="115"/>
      <c r="H2206" s="116"/>
      <c r="I2206" s="116"/>
      <c r="J2206" s="116"/>
    </row>
    <row r="2207" spans="1:10" s="88" customFormat="1" x14ac:dyDescent="0.2">
      <c r="A2207" s="114"/>
      <c r="D2207" s="94"/>
      <c r="E2207" s="115"/>
      <c r="F2207" s="115"/>
      <c r="G2207" s="115"/>
      <c r="H2207" s="116"/>
      <c r="I2207" s="116"/>
      <c r="J2207" s="116"/>
    </row>
    <row r="2208" spans="1:10" s="88" customFormat="1" x14ac:dyDescent="0.2">
      <c r="A2208" s="114"/>
      <c r="D2208" s="94"/>
      <c r="E2208" s="115"/>
      <c r="F2208" s="115"/>
      <c r="G2208" s="115"/>
      <c r="H2208" s="116"/>
      <c r="I2208" s="116"/>
      <c r="J2208" s="116"/>
    </row>
    <row r="2209" spans="1:10" s="88" customFormat="1" x14ac:dyDescent="0.2">
      <c r="A2209" s="114"/>
      <c r="D2209" s="94"/>
      <c r="E2209" s="115"/>
      <c r="F2209" s="115"/>
      <c r="G2209" s="115"/>
      <c r="H2209" s="116"/>
      <c r="I2209" s="116"/>
      <c r="J2209" s="116"/>
    </row>
    <row r="2210" spans="1:10" s="88" customFormat="1" x14ac:dyDescent="0.2">
      <c r="A2210" s="114"/>
      <c r="D2210" s="94"/>
      <c r="E2210" s="115"/>
      <c r="F2210" s="115"/>
      <c r="G2210" s="115"/>
      <c r="H2210" s="116"/>
      <c r="I2210" s="116"/>
      <c r="J2210" s="116"/>
    </row>
    <row r="2211" spans="1:10" s="88" customFormat="1" x14ac:dyDescent="0.2">
      <c r="A2211" s="114"/>
      <c r="D2211" s="94"/>
      <c r="E2211" s="115"/>
      <c r="F2211" s="115"/>
      <c r="G2211" s="115"/>
      <c r="H2211" s="116"/>
      <c r="I2211" s="116"/>
      <c r="J2211" s="116"/>
    </row>
    <row r="2212" spans="1:10" s="88" customFormat="1" x14ac:dyDescent="0.2">
      <c r="A2212" s="114"/>
      <c r="D2212" s="94"/>
      <c r="E2212" s="115"/>
      <c r="F2212" s="115"/>
      <c r="G2212" s="115"/>
      <c r="H2212" s="116"/>
      <c r="I2212" s="116"/>
      <c r="J2212" s="116"/>
    </row>
    <row r="2213" spans="1:10" s="88" customFormat="1" x14ac:dyDescent="0.2">
      <c r="A2213" s="114"/>
      <c r="D2213" s="94"/>
      <c r="E2213" s="115"/>
      <c r="F2213" s="115"/>
      <c r="G2213" s="115"/>
      <c r="H2213" s="116"/>
      <c r="I2213" s="116"/>
      <c r="J2213" s="116"/>
    </row>
    <row r="2214" spans="1:10" s="88" customFormat="1" x14ac:dyDescent="0.2">
      <c r="A2214" s="114"/>
      <c r="D2214" s="94"/>
      <c r="E2214" s="115"/>
      <c r="F2214" s="115"/>
      <c r="G2214" s="115"/>
      <c r="H2214" s="116"/>
      <c r="I2214" s="116"/>
      <c r="J2214" s="116"/>
    </row>
    <row r="2215" spans="1:10" s="88" customFormat="1" x14ac:dyDescent="0.2">
      <c r="A2215" s="114"/>
      <c r="D2215" s="94"/>
      <c r="E2215" s="115"/>
      <c r="F2215" s="115"/>
      <c r="G2215" s="115"/>
      <c r="H2215" s="116"/>
      <c r="I2215" s="116"/>
      <c r="J2215" s="116"/>
    </row>
    <row r="2216" spans="1:10" s="88" customFormat="1" x14ac:dyDescent="0.2">
      <c r="A2216" s="114"/>
      <c r="D2216" s="94"/>
      <c r="E2216" s="115"/>
      <c r="F2216" s="115"/>
      <c r="G2216" s="115"/>
      <c r="H2216" s="116"/>
      <c r="I2216" s="116"/>
      <c r="J2216" s="116"/>
    </row>
    <row r="2217" spans="1:10" s="88" customFormat="1" x14ac:dyDescent="0.2">
      <c r="A2217" s="114"/>
      <c r="D2217" s="94"/>
      <c r="E2217" s="115"/>
      <c r="F2217" s="115"/>
      <c r="G2217" s="115"/>
      <c r="H2217" s="116"/>
      <c r="I2217" s="116"/>
      <c r="J2217" s="116"/>
    </row>
    <row r="2218" spans="1:10" s="88" customFormat="1" x14ac:dyDescent="0.2">
      <c r="A2218" s="114"/>
      <c r="D2218" s="94"/>
      <c r="E2218" s="115"/>
      <c r="F2218" s="115"/>
      <c r="G2218" s="115"/>
      <c r="H2218" s="116"/>
      <c r="I2218" s="116"/>
      <c r="J2218" s="116"/>
    </row>
    <row r="2219" spans="1:10" s="88" customFormat="1" x14ac:dyDescent="0.2">
      <c r="A2219" s="114"/>
      <c r="D2219" s="94"/>
      <c r="E2219" s="115"/>
      <c r="F2219" s="115"/>
      <c r="G2219" s="115"/>
      <c r="H2219" s="116"/>
      <c r="I2219" s="116"/>
      <c r="J2219" s="116"/>
    </row>
    <row r="2220" spans="1:10" s="88" customFormat="1" x14ac:dyDescent="0.2">
      <c r="A2220" s="114"/>
      <c r="D2220" s="94"/>
      <c r="E2220" s="115"/>
      <c r="F2220" s="115"/>
      <c r="G2220" s="115"/>
      <c r="H2220" s="116"/>
      <c r="I2220" s="116"/>
      <c r="J2220" s="116"/>
    </row>
    <row r="2221" spans="1:10" s="88" customFormat="1" x14ac:dyDescent="0.2">
      <c r="A2221" s="114"/>
      <c r="D2221" s="94"/>
      <c r="E2221" s="115"/>
      <c r="F2221" s="115"/>
      <c r="G2221" s="115"/>
      <c r="H2221" s="116"/>
      <c r="I2221" s="116"/>
      <c r="J2221" s="116"/>
    </row>
    <row r="2222" spans="1:10" s="88" customFormat="1" x14ac:dyDescent="0.2">
      <c r="A2222" s="114"/>
      <c r="D2222" s="94"/>
      <c r="E2222" s="115"/>
      <c r="F2222" s="115"/>
      <c r="G2222" s="115"/>
      <c r="H2222" s="116"/>
      <c r="I2222" s="116"/>
      <c r="J2222" s="116"/>
    </row>
    <row r="2223" spans="1:10" s="88" customFormat="1" x14ac:dyDescent="0.2">
      <c r="A2223" s="114"/>
      <c r="D2223" s="94"/>
      <c r="E2223" s="115"/>
      <c r="F2223" s="115"/>
      <c r="G2223" s="115"/>
      <c r="H2223" s="116"/>
      <c r="I2223" s="116"/>
      <c r="J2223" s="116"/>
    </row>
    <row r="2224" spans="1:10" s="88" customFormat="1" x14ac:dyDescent="0.2">
      <c r="A2224" s="114"/>
      <c r="D2224" s="94"/>
      <c r="E2224" s="115"/>
      <c r="F2224" s="115"/>
      <c r="G2224" s="115"/>
      <c r="H2224" s="116"/>
      <c r="I2224" s="116"/>
      <c r="J2224" s="116"/>
    </row>
    <row r="2225" spans="1:10" s="88" customFormat="1" x14ac:dyDescent="0.2">
      <c r="A2225" s="114"/>
      <c r="D2225" s="94"/>
      <c r="E2225" s="115"/>
      <c r="F2225" s="115"/>
      <c r="G2225" s="115"/>
      <c r="H2225" s="116"/>
      <c r="I2225" s="116"/>
      <c r="J2225" s="116"/>
    </row>
    <row r="2226" spans="1:10" s="88" customFormat="1" x14ac:dyDescent="0.2">
      <c r="A2226" s="114"/>
      <c r="D2226" s="94"/>
      <c r="E2226" s="115"/>
      <c r="F2226" s="115"/>
      <c r="G2226" s="115"/>
      <c r="H2226" s="116"/>
      <c r="I2226" s="116"/>
      <c r="J2226" s="116"/>
    </row>
    <row r="2227" spans="1:10" s="88" customFormat="1" x14ac:dyDescent="0.2">
      <c r="A2227" s="114"/>
      <c r="D2227" s="94"/>
      <c r="E2227" s="115"/>
      <c r="F2227" s="115"/>
      <c r="G2227" s="115"/>
      <c r="H2227" s="116"/>
      <c r="I2227" s="116"/>
      <c r="J2227" s="116"/>
    </row>
    <row r="2228" spans="1:10" s="88" customFormat="1" x14ac:dyDescent="0.2">
      <c r="A2228" s="114"/>
      <c r="D2228" s="94"/>
      <c r="E2228" s="115"/>
      <c r="F2228" s="115"/>
      <c r="G2228" s="115"/>
      <c r="H2228" s="116"/>
      <c r="I2228" s="116"/>
      <c r="J2228" s="116"/>
    </row>
  </sheetData>
  <sheetProtection algorithmName="SHA-512" hashValue="crpjQZHPEw6OUqKroelSInYz1jXkGBzM4ExRXsV25OJ3v853uII6PByoKDzN6VWOK3qhkfzpWF46hkBrNNX3PQ==" saltValue="j3rPYhnnT5ouM0bJ/DayHQ==" spinCount="100000" sheet="1" objects="1" scenarios="1"/>
  <mergeCells count="6">
    <mergeCell ref="D21:L23"/>
    <mergeCell ref="E26:L26"/>
    <mergeCell ref="N26:T26"/>
    <mergeCell ref="V26:W26"/>
    <mergeCell ref="V25:W25"/>
    <mergeCell ref="I25:J25"/>
  </mergeCells>
  <conditionalFormatting sqref="B4">
    <cfRule type="cellIs" dxfId="8" priority="11" operator="equal">
      <formula>""</formula>
    </cfRule>
  </conditionalFormatting>
  <conditionalFormatting sqref="B7">
    <cfRule type="cellIs" dxfId="7" priority="8" operator="equal">
      <formula>""</formula>
    </cfRule>
  </conditionalFormatting>
  <conditionalFormatting sqref="B9">
    <cfRule type="cellIs" dxfId="6" priority="7" operator="equal">
      <formula>""</formula>
    </cfRule>
  </conditionalFormatting>
  <conditionalFormatting sqref="B10:B11">
    <cfRule type="cellIs" dxfId="5" priority="6" operator="equal">
      <formula>""</formula>
    </cfRule>
  </conditionalFormatting>
  <conditionalFormatting sqref="B12">
    <cfRule type="cellIs" dxfId="4" priority="5" operator="equal">
      <formula>""</formula>
    </cfRule>
  </conditionalFormatting>
  <conditionalFormatting sqref="B13">
    <cfRule type="cellIs" dxfId="3" priority="4" operator="equal">
      <formula>""</formula>
    </cfRule>
  </conditionalFormatting>
  <conditionalFormatting sqref="B16">
    <cfRule type="cellIs" dxfId="2" priority="2" operator="equal">
      <formula>""</formula>
    </cfRule>
  </conditionalFormatting>
  <conditionalFormatting sqref="B15">
    <cfRule type="cellIs" dxfId="1" priority="3" operator="equal">
      <formula>""</formula>
    </cfRule>
  </conditionalFormatting>
  <conditionalFormatting sqref="B17">
    <cfRule type="cellIs" dxfId="0" priority="1" operator="equal">
      <formula>""</formula>
    </cfRule>
  </conditionalFormatting>
  <dataValidations count="4">
    <dataValidation type="list" allowBlank="1" showInputMessage="1" showErrorMessage="1" sqref="B11">
      <formula1>MESES</formula1>
    </dataValidation>
    <dataValidation type="list" allowBlank="1" showInputMessage="1" showErrorMessage="1" sqref="B17">
      <formula1>REVISION</formula1>
    </dataValidation>
    <dataValidation type="whole" allowBlank="1" showInputMessage="1" showErrorMessage="1" sqref="B15">
      <formula1>1</formula1>
      <formula2>12</formula2>
    </dataValidation>
    <dataValidation type="date" operator="greaterThan" allowBlank="1" showInputMessage="1" showErrorMessage="1" promptTitle="Introducir sólo mes y año." prompt="Introducir sólo el mes y año de la forma de la hipoteca en el siguiente formato: &quot;mayo 2000&quot;" sqref="B7">
      <formula1>1900</formula1>
    </dataValidation>
  </dataValidations>
  <printOptions horizontalCentered="1"/>
  <pageMargins left="0.23622047244094491" right="0.23622047244094491" top="0.39370078740157483" bottom="0.74803149606299213" header="0" footer="0.31496062992125984"/>
  <pageSetup paperSize="9" scale="55" pageOrder="overThenDown" orientation="portrait" r:id="rId1"/>
  <headerFooter>
    <oddHeader>&amp;R&amp;F   |   &amp;D</oddHeader>
    <oddFooter>&amp;R&amp;P</oddFooter>
  </headerFooter>
  <colBreaks count="1" manualBreakCount="1">
    <brk id="12" max="1048575"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9" sqref="A9"/>
    </sheetView>
  </sheetViews>
  <sheetFormatPr baseColWidth="10" defaultRowHeight="12.75" x14ac:dyDescent="0.2"/>
  <sheetData>
    <row r="1" spans="1:3" x14ac:dyDescent="0.2">
      <c r="A1">
        <v>0</v>
      </c>
      <c r="C1">
        <v>6</v>
      </c>
    </row>
    <row r="2" spans="1:3" x14ac:dyDescent="0.2">
      <c r="A2">
        <v>3</v>
      </c>
      <c r="C2">
        <v>12</v>
      </c>
    </row>
    <row r="3" spans="1:3" x14ac:dyDescent="0.2">
      <c r="A3">
        <v>5</v>
      </c>
    </row>
    <row r="4" spans="1:3" x14ac:dyDescent="0.2">
      <c r="A4">
        <v>6</v>
      </c>
    </row>
    <row r="5" spans="1:3" x14ac:dyDescent="0.2">
      <c r="A5">
        <v>12</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3"/>
  <sheetViews>
    <sheetView topLeftCell="A259" workbookViewId="0">
      <selection sqref="A1:B289"/>
    </sheetView>
  </sheetViews>
  <sheetFormatPr baseColWidth="10" defaultRowHeight="12.75" x14ac:dyDescent="0.2"/>
  <cols>
    <col min="1" max="1" width="12.28515625" style="209" bestFit="1" customWidth="1"/>
  </cols>
  <sheetData>
    <row r="1" spans="1:2" x14ac:dyDescent="0.2">
      <c r="A1" s="206" t="s">
        <v>54</v>
      </c>
      <c r="B1" s="10" t="s">
        <v>55</v>
      </c>
    </row>
    <row r="2" spans="1:2" x14ac:dyDescent="0.2">
      <c r="A2" s="207">
        <v>34700</v>
      </c>
      <c r="B2" s="77">
        <v>6.8289999999999997</v>
      </c>
    </row>
    <row r="3" spans="1:2" x14ac:dyDescent="0.2">
      <c r="A3" s="207">
        <v>34731</v>
      </c>
      <c r="B3" s="77">
        <v>6.6529999999999996</v>
      </c>
    </row>
    <row r="4" spans="1:2" x14ac:dyDescent="0.2">
      <c r="A4" s="207">
        <v>34759</v>
      </c>
      <c r="B4" s="77">
        <v>6.859</v>
      </c>
    </row>
    <row r="5" spans="1:2" ht="12.75" customHeight="1" x14ac:dyDescent="0.2">
      <c r="A5" s="207">
        <v>34790</v>
      </c>
      <c r="B5" s="77">
        <v>6.47</v>
      </c>
    </row>
    <row r="6" spans="1:2" ht="12.75" customHeight="1" x14ac:dyDescent="0.2">
      <c r="A6" s="207">
        <v>34820</v>
      </c>
      <c r="B6" s="77">
        <v>6.218</v>
      </c>
    </row>
    <row r="7" spans="1:2" ht="12.75" customHeight="1" x14ac:dyDescent="0.2">
      <c r="A7" s="207">
        <v>34851</v>
      </c>
      <c r="B7" s="77">
        <v>6.0570000000000004</v>
      </c>
    </row>
    <row r="8" spans="1:2" ht="12.75" customHeight="1" x14ac:dyDescent="0.2">
      <c r="A8" s="207">
        <v>34881</v>
      </c>
      <c r="B8" s="77">
        <v>5.9569999999999999</v>
      </c>
    </row>
    <row r="9" spans="1:2" ht="12.75" customHeight="1" x14ac:dyDescent="0.2">
      <c r="A9" s="207">
        <v>34912</v>
      </c>
      <c r="B9" s="77">
        <v>5.7060000000000004</v>
      </c>
    </row>
    <row r="10" spans="1:2" ht="12.75" customHeight="1" x14ac:dyDescent="0.2">
      <c r="A10" s="207">
        <v>34943</v>
      </c>
      <c r="B10" s="77">
        <v>5.4939999999999998</v>
      </c>
    </row>
    <row r="11" spans="1:2" ht="12.75" customHeight="1" x14ac:dyDescent="0.2">
      <c r="A11" s="207">
        <v>34973</v>
      </c>
      <c r="B11" s="77">
        <v>5.5810000000000004</v>
      </c>
    </row>
    <row r="12" spans="1:2" ht="12.75" customHeight="1" x14ac:dyDescent="0.2">
      <c r="A12" s="207">
        <v>35004</v>
      </c>
      <c r="B12" s="77">
        <v>5.234</v>
      </c>
    </row>
    <row r="13" spans="1:2" ht="12.75" customHeight="1" x14ac:dyDescent="0.2">
      <c r="A13" s="207">
        <v>35034</v>
      </c>
      <c r="B13" s="77">
        <v>5.0019999999999998</v>
      </c>
    </row>
    <row r="14" spans="1:2" ht="12.75" customHeight="1" x14ac:dyDescent="0.2">
      <c r="A14" s="207">
        <v>35065</v>
      </c>
      <c r="B14" s="77">
        <v>4.569</v>
      </c>
    </row>
    <row r="15" spans="1:2" x14ac:dyDescent="0.2">
      <c r="A15" s="207">
        <v>35096</v>
      </c>
      <c r="B15" s="77">
        <v>4.4539999999999997</v>
      </c>
    </row>
    <row r="16" spans="1:2" x14ac:dyDescent="0.2">
      <c r="A16" s="207">
        <v>35125</v>
      </c>
      <c r="B16" s="77">
        <v>4.4470000000000001</v>
      </c>
    </row>
    <row r="17" spans="1:2" x14ac:dyDescent="0.2">
      <c r="A17" s="207">
        <v>35156</v>
      </c>
      <c r="B17" s="77">
        <v>4.2240000000000002</v>
      </c>
    </row>
    <row r="18" spans="1:2" x14ac:dyDescent="0.2">
      <c r="A18" s="207">
        <v>35186</v>
      </c>
      <c r="B18" s="77">
        <v>4.1260000000000003</v>
      </c>
    </row>
    <row r="19" spans="1:2" x14ac:dyDescent="0.2">
      <c r="A19" s="207">
        <v>35217</v>
      </c>
      <c r="B19" s="77">
        <v>4.2889999999999997</v>
      </c>
    </row>
    <row r="20" spans="1:2" x14ac:dyDescent="0.2">
      <c r="A20" s="207">
        <v>35247</v>
      </c>
      <c r="B20" s="77">
        <v>4.2960000000000003</v>
      </c>
    </row>
    <row r="21" spans="1:2" x14ac:dyDescent="0.2">
      <c r="A21" s="207">
        <v>35278</v>
      </c>
      <c r="B21" s="77">
        <v>4.2069999999999999</v>
      </c>
    </row>
    <row r="22" spans="1:2" x14ac:dyDescent="0.2">
      <c r="A22" s="207">
        <v>35309</v>
      </c>
      <c r="B22" s="77">
        <v>4.0170000000000003</v>
      </c>
    </row>
    <row r="23" spans="1:2" x14ac:dyDescent="0.2">
      <c r="A23" s="207">
        <v>35339</v>
      </c>
      <c r="B23" s="77">
        <v>3.8420000000000001</v>
      </c>
    </row>
    <row r="24" spans="1:2" x14ac:dyDescent="0.2">
      <c r="A24" s="207">
        <v>35370</v>
      </c>
      <c r="B24" s="77">
        <v>3.8380000000000001</v>
      </c>
    </row>
    <row r="25" spans="1:2" x14ac:dyDescent="0.2">
      <c r="A25" s="207">
        <v>35400</v>
      </c>
      <c r="B25" s="77">
        <v>3.7120000000000002</v>
      </c>
    </row>
    <row r="26" spans="1:2" x14ac:dyDescent="0.2">
      <c r="A26" s="207">
        <v>35431</v>
      </c>
      <c r="B26" s="77">
        <v>3.5659999999999998</v>
      </c>
    </row>
    <row r="27" spans="1:2" x14ac:dyDescent="0.2">
      <c r="A27" s="207">
        <v>35462</v>
      </c>
      <c r="B27" s="77">
        <v>3.5920000000000001</v>
      </c>
    </row>
    <row r="28" spans="1:2" x14ac:dyDescent="0.2">
      <c r="A28" s="207">
        <v>35490</v>
      </c>
      <c r="B28" s="77">
        <v>3.766</v>
      </c>
    </row>
    <row r="29" spans="1:2" x14ac:dyDescent="0.2">
      <c r="A29" s="207">
        <v>35521</v>
      </c>
      <c r="B29" s="77">
        <v>3.7370000000000001</v>
      </c>
    </row>
    <row r="30" spans="1:2" x14ac:dyDescent="0.2">
      <c r="A30" s="207">
        <v>35551</v>
      </c>
      <c r="B30" s="77">
        <v>3.6840000000000002</v>
      </c>
    </row>
    <row r="31" spans="1:2" x14ac:dyDescent="0.2">
      <c r="A31" s="207">
        <v>35582</v>
      </c>
      <c r="B31" s="77">
        <v>3.637</v>
      </c>
    </row>
    <row r="32" spans="1:2" x14ac:dyDescent="0.2">
      <c r="A32" s="207">
        <v>35612</v>
      </c>
      <c r="B32" s="77">
        <v>3.6669999999999998</v>
      </c>
    </row>
    <row r="33" spans="1:2" x14ac:dyDescent="0.2">
      <c r="A33" s="207">
        <v>35643</v>
      </c>
      <c r="B33" s="77">
        <v>3.8580000000000001</v>
      </c>
    </row>
    <row r="34" spans="1:2" x14ac:dyDescent="0.2">
      <c r="A34" s="207">
        <v>35674</v>
      </c>
      <c r="B34" s="77">
        <v>3.8849999999999998</v>
      </c>
    </row>
    <row r="35" spans="1:2" x14ac:dyDescent="0.2">
      <c r="A35" s="207">
        <v>35704</v>
      </c>
      <c r="B35" s="77">
        <v>4.1369999999999996</v>
      </c>
    </row>
    <row r="36" spans="1:2" x14ac:dyDescent="0.2">
      <c r="A36" s="207">
        <v>35735</v>
      </c>
      <c r="B36" s="77">
        <v>4.1820000000000004</v>
      </c>
    </row>
    <row r="37" spans="1:2" x14ac:dyDescent="0.2">
      <c r="A37" s="207">
        <v>35765</v>
      </c>
      <c r="B37" s="77">
        <v>4.077</v>
      </c>
    </row>
    <row r="38" spans="1:2" x14ac:dyDescent="0.2">
      <c r="A38" s="207">
        <v>35796</v>
      </c>
      <c r="B38" s="77">
        <v>3.8849999999999998</v>
      </c>
    </row>
    <row r="39" spans="1:2" x14ac:dyDescent="0.2">
      <c r="A39" s="207">
        <v>35827</v>
      </c>
      <c r="B39" s="77">
        <v>3.8140000000000001</v>
      </c>
    </row>
    <row r="40" spans="1:2" x14ac:dyDescent="0.2">
      <c r="A40" s="207">
        <v>35855</v>
      </c>
      <c r="B40" s="77">
        <v>3.7749999999999999</v>
      </c>
    </row>
    <row r="41" spans="1:2" x14ac:dyDescent="0.2">
      <c r="A41" s="207">
        <v>35886</v>
      </c>
      <c r="B41" s="77">
        <v>3.91</v>
      </c>
    </row>
    <row r="42" spans="1:2" x14ac:dyDescent="0.2">
      <c r="A42" s="207">
        <v>35916</v>
      </c>
      <c r="B42" s="77">
        <v>3.931</v>
      </c>
    </row>
    <row r="43" spans="1:2" x14ac:dyDescent="0.2">
      <c r="A43" s="207">
        <v>35947</v>
      </c>
      <c r="B43" s="77">
        <v>3.8820000000000001</v>
      </c>
    </row>
    <row r="44" spans="1:2" x14ac:dyDescent="0.2">
      <c r="A44" s="207">
        <v>35977</v>
      </c>
      <c r="B44" s="77">
        <v>3.8220000000000001</v>
      </c>
    </row>
    <row r="45" spans="1:2" x14ac:dyDescent="0.2">
      <c r="A45" s="207">
        <v>36008</v>
      </c>
      <c r="B45" s="77">
        <v>3.74</v>
      </c>
    </row>
    <row r="46" spans="1:2" x14ac:dyDescent="0.2">
      <c r="A46" s="207">
        <v>36039</v>
      </c>
      <c r="B46" s="77">
        <v>3.5670000000000002</v>
      </c>
    </row>
    <row r="47" spans="1:2" x14ac:dyDescent="0.2">
      <c r="A47" s="207">
        <v>36069</v>
      </c>
      <c r="B47" s="77">
        <v>3.4409999999999998</v>
      </c>
    </row>
    <row r="48" spans="1:2" x14ac:dyDescent="0.2">
      <c r="A48" s="207">
        <v>36100</v>
      </c>
      <c r="B48" s="77">
        <v>3.4529999999999998</v>
      </c>
    </row>
    <row r="49" spans="1:2" x14ac:dyDescent="0.2">
      <c r="A49" s="207">
        <v>36130</v>
      </c>
      <c r="B49" s="77">
        <v>3.149</v>
      </c>
    </row>
    <row r="50" spans="1:2" x14ac:dyDescent="0.2">
      <c r="A50" s="207">
        <v>36161</v>
      </c>
      <c r="B50" s="77">
        <v>3.0619999999999998</v>
      </c>
    </row>
    <row r="51" spans="1:2" x14ac:dyDescent="0.2">
      <c r="A51" s="207">
        <v>36192</v>
      </c>
      <c r="B51" s="77">
        <v>3.03</v>
      </c>
    </row>
    <row r="52" spans="1:2" x14ac:dyDescent="0.2">
      <c r="A52" s="207">
        <v>36220</v>
      </c>
      <c r="B52" s="77">
        <v>3.0459999999999998</v>
      </c>
    </row>
    <row r="53" spans="1:2" x14ac:dyDescent="0.2">
      <c r="A53" s="207">
        <v>36251</v>
      </c>
      <c r="B53" s="77">
        <v>2.7559999999999998</v>
      </c>
    </row>
    <row r="54" spans="1:2" x14ac:dyDescent="0.2">
      <c r="A54" s="207">
        <v>36281</v>
      </c>
      <c r="B54" s="77">
        <v>2.6829999999999998</v>
      </c>
    </row>
    <row r="55" spans="1:2" x14ac:dyDescent="0.2">
      <c r="A55" s="207">
        <v>36312</v>
      </c>
      <c r="B55" s="77">
        <v>2.8359999999999999</v>
      </c>
    </row>
    <row r="56" spans="1:2" x14ac:dyDescent="0.2">
      <c r="A56" s="207">
        <v>36342</v>
      </c>
      <c r="B56" s="77">
        <v>3.03</v>
      </c>
    </row>
    <row r="57" spans="1:2" x14ac:dyDescent="0.2">
      <c r="A57" s="207">
        <v>36373</v>
      </c>
      <c r="B57" s="77">
        <v>3.2370000000000001</v>
      </c>
    </row>
    <row r="58" spans="1:2" x14ac:dyDescent="0.2">
      <c r="A58" s="207">
        <v>36404</v>
      </c>
      <c r="B58" s="77">
        <v>3.3010000000000002</v>
      </c>
    </row>
    <row r="59" spans="1:2" x14ac:dyDescent="0.2">
      <c r="A59" s="207">
        <v>36434</v>
      </c>
      <c r="B59" s="77">
        <v>3.6840000000000002</v>
      </c>
    </row>
    <row r="60" spans="1:2" x14ac:dyDescent="0.2">
      <c r="A60" s="207">
        <v>36465</v>
      </c>
      <c r="B60" s="77">
        <v>3.6890000000000001</v>
      </c>
    </row>
    <row r="61" spans="1:2" x14ac:dyDescent="0.2">
      <c r="A61" s="207">
        <v>36495</v>
      </c>
      <c r="B61" s="77">
        <v>3.8260000000000001</v>
      </c>
    </row>
    <row r="62" spans="1:2" x14ac:dyDescent="0.2">
      <c r="A62" s="207">
        <v>36526</v>
      </c>
      <c r="B62" s="77">
        <v>3.9489999999999998</v>
      </c>
    </row>
    <row r="63" spans="1:2" x14ac:dyDescent="0.2">
      <c r="A63" s="207">
        <v>36557</v>
      </c>
      <c r="B63" s="77">
        <v>4.1109999999999998</v>
      </c>
    </row>
    <row r="64" spans="1:2" x14ac:dyDescent="0.2">
      <c r="A64" s="207">
        <v>36586</v>
      </c>
      <c r="B64" s="77">
        <v>4.2670000000000003</v>
      </c>
    </row>
    <row r="65" spans="1:2" x14ac:dyDescent="0.2">
      <c r="A65" s="207">
        <v>36617</v>
      </c>
      <c r="B65" s="77">
        <v>4.3650000000000002</v>
      </c>
    </row>
    <row r="66" spans="1:2" x14ac:dyDescent="0.2">
      <c r="A66" s="207">
        <v>36647</v>
      </c>
      <c r="B66" s="77">
        <v>4.8490000000000002</v>
      </c>
    </row>
    <row r="67" spans="1:2" x14ac:dyDescent="0.2">
      <c r="A67" s="207">
        <v>36678</v>
      </c>
      <c r="B67" s="77">
        <v>4.9649999999999999</v>
      </c>
    </row>
    <row r="68" spans="1:2" x14ac:dyDescent="0.2">
      <c r="A68" s="207">
        <v>36708</v>
      </c>
      <c r="B68" s="77">
        <v>5.1050000000000004</v>
      </c>
    </row>
    <row r="69" spans="1:2" x14ac:dyDescent="0.2">
      <c r="A69" s="207">
        <v>36739</v>
      </c>
      <c r="B69" s="77">
        <v>5.2480000000000002</v>
      </c>
    </row>
    <row r="70" spans="1:2" x14ac:dyDescent="0.2">
      <c r="A70" s="207">
        <v>36770</v>
      </c>
      <c r="B70" s="77">
        <v>5.2190000000000003</v>
      </c>
    </row>
    <row r="71" spans="1:2" x14ac:dyDescent="0.2">
      <c r="A71" s="207">
        <v>36800</v>
      </c>
      <c r="B71" s="77">
        <v>5.218</v>
      </c>
    </row>
    <row r="72" spans="1:2" x14ac:dyDescent="0.2">
      <c r="A72" s="207">
        <v>36831</v>
      </c>
      <c r="B72" s="77">
        <v>5.1929999999999996</v>
      </c>
    </row>
    <row r="73" spans="1:2" x14ac:dyDescent="0.2">
      <c r="A73" s="207">
        <v>36861</v>
      </c>
      <c r="B73" s="77">
        <v>4.8810000000000002</v>
      </c>
    </row>
    <row r="74" spans="1:2" x14ac:dyDescent="0.2">
      <c r="A74" s="207">
        <v>36892</v>
      </c>
      <c r="B74" s="77">
        <v>4.5739999999999998</v>
      </c>
    </row>
    <row r="75" spans="1:2" x14ac:dyDescent="0.2">
      <c r="A75" s="207">
        <v>36923</v>
      </c>
      <c r="B75" s="77">
        <v>4.5910000000000002</v>
      </c>
    </row>
    <row r="76" spans="1:2" x14ac:dyDescent="0.2">
      <c r="A76" s="207">
        <v>36951</v>
      </c>
      <c r="B76" s="77">
        <v>4.4710000000000001</v>
      </c>
    </row>
    <row r="77" spans="1:2" x14ac:dyDescent="0.2">
      <c r="A77" s="207">
        <v>36982</v>
      </c>
      <c r="B77" s="77">
        <v>4.4809999999999999</v>
      </c>
    </row>
    <row r="78" spans="1:2" x14ac:dyDescent="0.2">
      <c r="A78" s="207">
        <v>37012</v>
      </c>
      <c r="B78" s="77">
        <v>4.5199999999999996</v>
      </c>
    </row>
    <row r="79" spans="1:2" x14ac:dyDescent="0.2">
      <c r="A79" s="207">
        <v>37043</v>
      </c>
      <c r="B79" s="77">
        <v>4.3120000000000003</v>
      </c>
    </row>
    <row r="80" spans="1:2" x14ac:dyDescent="0.2">
      <c r="A80" s="207">
        <v>37073</v>
      </c>
      <c r="B80" s="77">
        <v>4.3109999999999999</v>
      </c>
    </row>
    <row r="81" spans="1:2" x14ac:dyDescent="0.2">
      <c r="A81" s="207">
        <v>37104</v>
      </c>
      <c r="B81" s="77">
        <v>4.1079999999999997</v>
      </c>
    </row>
    <row r="82" spans="1:2" x14ac:dyDescent="0.2">
      <c r="A82" s="207">
        <v>37135</v>
      </c>
      <c r="B82" s="77">
        <v>3.77</v>
      </c>
    </row>
    <row r="83" spans="1:2" x14ac:dyDescent="0.2">
      <c r="A83" s="207">
        <v>37165</v>
      </c>
      <c r="B83" s="77">
        <v>3.3690000000000002</v>
      </c>
    </row>
    <row r="84" spans="1:2" x14ac:dyDescent="0.2">
      <c r="A84" s="207">
        <v>37196</v>
      </c>
      <c r="B84" s="77">
        <v>3.198</v>
      </c>
    </row>
    <row r="85" spans="1:2" x14ac:dyDescent="0.2">
      <c r="A85" s="207">
        <v>37226</v>
      </c>
      <c r="B85" s="77">
        <v>3.298</v>
      </c>
    </row>
    <row r="86" spans="1:2" x14ac:dyDescent="0.2">
      <c r="A86" s="207">
        <v>37257</v>
      </c>
      <c r="B86" s="77">
        <v>3.4830000000000001</v>
      </c>
    </row>
    <row r="87" spans="1:2" x14ac:dyDescent="0.2">
      <c r="A87" s="207">
        <v>37288</v>
      </c>
      <c r="B87" s="77">
        <v>3.5939999999999999</v>
      </c>
    </row>
    <row r="88" spans="1:2" x14ac:dyDescent="0.2">
      <c r="A88" s="207">
        <v>37316</v>
      </c>
      <c r="B88" s="77">
        <v>3.8159999999999998</v>
      </c>
    </row>
    <row r="89" spans="1:2" x14ac:dyDescent="0.2">
      <c r="A89" s="207">
        <v>37347</v>
      </c>
      <c r="B89" s="77">
        <v>3.86</v>
      </c>
    </row>
    <row r="90" spans="1:2" x14ac:dyDescent="0.2">
      <c r="A90" s="207">
        <v>37377</v>
      </c>
      <c r="B90" s="77">
        <v>3.9630000000000001</v>
      </c>
    </row>
    <row r="91" spans="1:2" x14ac:dyDescent="0.2">
      <c r="A91" s="207">
        <v>37408</v>
      </c>
      <c r="B91" s="77">
        <v>3.8690000000000002</v>
      </c>
    </row>
    <row r="92" spans="1:2" x14ac:dyDescent="0.2">
      <c r="A92" s="207">
        <v>37438</v>
      </c>
      <c r="B92" s="77">
        <v>3.645</v>
      </c>
    </row>
    <row r="93" spans="1:2" x14ac:dyDescent="0.2">
      <c r="A93" s="207">
        <v>37469</v>
      </c>
      <c r="B93" s="77">
        <v>3.44</v>
      </c>
    </row>
    <row r="94" spans="1:2" x14ac:dyDescent="0.2">
      <c r="A94" s="207">
        <v>37500</v>
      </c>
      <c r="B94" s="77">
        <v>3.2360000000000002</v>
      </c>
    </row>
    <row r="95" spans="1:2" x14ac:dyDescent="0.2">
      <c r="A95" s="207">
        <v>37530</v>
      </c>
      <c r="B95" s="77">
        <v>3.1259999999999999</v>
      </c>
    </row>
    <row r="96" spans="1:2" x14ac:dyDescent="0.2">
      <c r="A96" s="207">
        <v>37561</v>
      </c>
      <c r="B96" s="77">
        <v>3.0169999999999999</v>
      </c>
    </row>
    <row r="97" spans="1:2" x14ac:dyDescent="0.2">
      <c r="A97" s="207">
        <v>37591</v>
      </c>
      <c r="B97" s="77">
        <v>2.8730000000000002</v>
      </c>
    </row>
    <row r="98" spans="1:2" x14ac:dyDescent="0.2">
      <c r="A98" s="207">
        <v>37622</v>
      </c>
      <c r="B98" s="77">
        <v>2.7050000000000001</v>
      </c>
    </row>
    <row r="99" spans="1:2" x14ac:dyDescent="0.2">
      <c r="A99" s="207">
        <v>37653</v>
      </c>
      <c r="B99" s="77">
        <v>2.504</v>
      </c>
    </row>
    <row r="100" spans="1:2" x14ac:dyDescent="0.2">
      <c r="A100" s="207">
        <v>37681</v>
      </c>
      <c r="B100" s="77">
        <v>2.411</v>
      </c>
    </row>
    <row r="101" spans="1:2" x14ac:dyDescent="0.2">
      <c r="A101" s="207">
        <v>37712</v>
      </c>
      <c r="B101" s="77">
        <v>2.4470000000000001</v>
      </c>
    </row>
    <row r="102" spans="1:2" x14ac:dyDescent="0.2">
      <c r="A102" s="207">
        <v>37742</v>
      </c>
      <c r="B102" s="77">
        <v>2.2519999999999998</v>
      </c>
    </row>
    <row r="103" spans="1:2" x14ac:dyDescent="0.2">
      <c r="A103" s="207">
        <v>37773</v>
      </c>
      <c r="B103" s="77">
        <v>2.0139999999999998</v>
      </c>
    </row>
    <row r="104" spans="1:2" x14ac:dyDescent="0.2">
      <c r="A104" s="207">
        <v>37803</v>
      </c>
      <c r="B104" s="77">
        <v>2.0760000000000001</v>
      </c>
    </row>
    <row r="105" spans="1:2" x14ac:dyDescent="0.2">
      <c r="A105" s="207">
        <v>37834</v>
      </c>
      <c r="B105" s="77">
        <v>2.2789999999999999</v>
      </c>
    </row>
    <row r="106" spans="1:2" x14ac:dyDescent="0.2">
      <c r="A106" s="207">
        <v>37865</v>
      </c>
      <c r="B106" s="77">
        <v>2.258</v>
      </c>
    </row>
    <row r="107" spans="1:2" x14ac:dyDescent="0.2">
      <c r="A107" s="207">
        <v>37895</v>
      </c>
      <c r="B107" s="77">
        <v>2.3029999999999999</v>
      </c>
    </row>
    <row r="108" spans="1:2" x14ac:dyDescent="0.2">
      <c r="A108" s="207">
        <v>37926</v>
      </c>
      <c r="B108" s="77">
        <v>2.41</v>
      </c>
    </row>
    <row r="109" spans="1:2" x14ac:dyDescent="0.2">
      <c r="A109" s="207">
        <v>37956</v>
      </c>
      <c r="B109" s="77">
        <v>2.3809999999999998</v>
      </c>
    </row>
    <row r="110" spans="1:2" x14ac:dyDescent="0.2">
      <c r="A110" s="207">
        <v>37987</v>
      </c>
      <c r="B110" s="77">
        <v>2.2160000000000002</v>
      </c>
    </row>
    <row r="111" spans="1:2" x14ac:dyDescent="0.2">
      <c r="A111" s="207">
        <v>38018</v>
      </c>
      <c r="B111" s="77">
        <v>2.1629999999999998</v>
      </c>
    </row>
    <row r="112" spans="1:2" x14ac:dyDescent="0.2">
      <c r="A112" s="207">
        <v>38047</v>
      </c>
      <c r="B112" s="77">
        <v>2.0550000000000002</v>
      </c>
    </row>
    <row r="113" spans="1:2" x14ac:dyDescent="0.2">
      <c r="A113" s="207">
        <v>38078</v>
      </c>
      <c r="B113" s="77">
        <v>2.1629999999999998</v>
      </c>
    </row>
    <row r="114" spans="1:2" x14ac:dyDescent="0.2">
      <c r="A114" s="207">
        <v>38108</v>
      </c>
      <c r="B114" s="77">
        <v>2.2970000000000002</v>
      </c>
    </row>
    <row r="115" spans="1:2" x14ac:dyDescent="0.2">
      <c r="A115" s="207">
        <v>38139</v>
      </c>
      <c r="B115" s="77">
        <v>2.4039999999999999</v>
      </c>
    </row>
    <row r="116" spans="1:2" x14ac:dyDescent="0.2">
      <c r="A116" s="207">
        <v>38169</v>
      </c>
      <c r="B116" s="77">
        <v>2.3610000000000002</v>
      </c>
    </row>
    <row r="117" spans="1:2" x14ac:dyDescent="0.2">
      <c r="A117" s="207">
        <v>38200</v>
      </c>
      <c r="B117" s="77">
        <v>2.302</v>
      </c>
    </row>
    <row r="118" spans="1:2" x14ac:dyDescent="0.2">
      <c r="A118" s="207">
        <v>38231</v>
      </c>
      <c r="B118" s="77">
        <v>2.3769999999999998</v>
      </c>
    </row>
    <row r="119" spans="1:2" x14ac:dyDescent="0.2">
      <c r="A119" s="207">
        <v>38261</v>
      </c>
      <c r="B119" s="77">
        <v>2.3159999999999998</v>
      </c>
    </row>
    <row r="120" spans="1:2" x14ac:dyDescent="0.2">
      <c r="A120" s="207">
        <v>38292</v>
      </c>
      <c r="B120" s="77">
        <v>2.3279999999999998</v>
      </c>
    </row>
    <row r="121" spans="1:2" x14ac:dyDescent="0.2">
      <c r="A121" s="207">
        <v>38322</v>
      </c>
      <c r="B121" s="77">
        <v>2.3010000000000002</v>
      </c>
    </row>
    <row r="122" spans="1:2" x14ac:dyDescent="0.2">
      <c r="A122" s="207">
        <v>38353</v>
      </c>
      <c r="B122" s="77">
        <v>2.3119999999999998</v>
      </c>
    </row>
    <row r="123" spans="1:2" x14ac:dyDescent="0.2">
      <c r="A123" s="207">
        <v>38384</v>
      </c>
      <c r="B123" s="77">
        <v>2.31</v>
      </c>
    </row>
    <row r="124" spans="1:2" x14ac:dyDescent="0.2">
      <c r="A124" s="207">
        <v>38412</v>
      </c>
      <c r="B124" s="77">
        <v>2.335</v>
      </c>
    </row>
    <row r="125" spans="1:2" x14ac:dyDescent="0.2">
      <c r="A125" s="207">
        <v>38443</v>
      </c>
      <c r="B125" s="77">
        <v>2.2650000000000001</v>
      </c>
    </row>
    <row r="126" spans="1:2" x14ac:dyDescent="0.2">
      <c r="A126" s="207">
        <v>38473</v>
      </c>
      <c r="B126" s="77">
        <v>2.1930000000000001</v>
      </c>
    </row>
    <row r="127" spans="1:2" x14ac:dyDescent="0.2">
      <c r="A127" s="207">
        <v>38504</v>
      </c>
      <c r="B127" s="77">
        <v>2.1030000000000002</v>
      </c>
    </row>
    <row r="128" spans="1:2" x14ac:dyDescent="0.2">
      <c r="A128" s="207">
        <v>38534</v>
      </c>
      <c r="B128" s="77">
        <v>2.1680000000000001</v>
      </c>
    </row>
    <row r="129" spans="1:2" x14ac:dyDescent="0.2">
      <c r="A129" s="207">
        <v>38565</v>
      </c>
      <c r="B129" s="77">
        <v>2.2229999999999999</v>
      </c>
    </row>
    <row r="130" spans="1:2" x14ac:dyDescent="0.2">
      <c r="A130" s="207">
        <v>38596</v>
      </c>
      <c r="B130" s="77">
        <v>2.2200000000000002</v>
      </c>
    </row>
    <row r="131" spans="1:2" x14ac:dyDescent="0.2">
      <c r="A131" s="207">
        <v>38626</v>
      </c>
      <c r="B131" s="77">
        <v>2.4140000000000001</v>
      </c>
    </row>
    <row r="132" spans="1:2" x14ac:dyDescent="0.2">
      <c r="A132" s="207">
        <v>38657</v>
      </c>
      <c r="B132" s="77">
        <v>2.6840000000000002</v>
      </c>
    </row>
    <row r="133" spans="1:2" x14ac:dyDescent="0.2">
      <c r="A133" s="207">
        <v>38687</v>
      </c>
      <c r="B133" s="77">
        <v>2.7829999999999999</v>
      </c>
    </row>
    <row r="134" spans="1:2" x14ac:dyDescent="0.2">
      <c r="A134" s="207">
        <v>38718</v>
      </c>
      <c r="B134" s="77">
        <v>2.8330000000000002</v>
      </c>
    </row>
    <row r="135" spans="1:2" x14ac:dyDescent="0.2">
      <c r="A135" s="207">
        <v>38749</v>
      </c>
      <c r="B135" s="77">
        <v>2.9140000000000001</v>
      </c>
    </row>
    <row r="136" spans="1:2" x14ac:dyDescent="0.2">
      <c r="A136" s="207">
        <v>38777</v>
      </c>
      <c r="B136" s="77">
        <v>3.105</v>
      </c>
    </row>
    <row r="137" spans="1:2" x14ac:dyDescent="0.2">
      <c r="A137" s="207">
        <v>38808</v>
      </c>
      <c r="B137" s="77">
        <v>3.2210000000000001</v>
      </c>
    </row>
    <row r="138" spans="1:2" x14ac:dyDescent="0.2">
      <c r="A138" s="207">
        <v>38838</v>
      </c>
      <c r="B138" s="77">
        <v>3.3079999999999998</v>
      </c>
    </row>
    <row r="139" spans="1:2" x14ac:dyDescent="0.2">
      <c r="A139" s="207">
        <v>38869</v>
      </c>
      <c r="B139" s="77">
        <v>3.4009999999999998</v>
      </c>
    </row>
    <row r="140" spans="1:2" x14ac:dyDescent="0.2">
      <c r="A140" s="207">
        <v>38899</v>
      </c>
      <c r="B140" s="77">
        <v>3.5390000000000001</v>
      </c>
    </row>
    <row r="141" spans="1:2" x14ac:dyDescent="0.2">
      <c r="A141" s="207">
        <v>38930</v>
      </c>
      <c r="B141" s="77">
        <v>3.6150000000000002</v>
      </c>
    </row>
    <row r="142" spans="1:2" x14ac:dyDescent="0.2">
      <c r="A142" s="207">
        <v>38961</v>
      </c>
      <c r="B142" s="77">
        <v>3.7149999999999999</v>
      </c>
    </row>
    <row r="143" spans="1:2" x14ac:dyDescent="0.2">
      <c r="A143" s="207">
        <v>38991</v>
      </c>
      <c r="B143" s="77">
        <v>3.7989999999999999</v>
      </c>
    </row>
    <row r="144" spans="1:2" x14ac:dyDescent="0.2">
      <c r="A144" s="207">
        <v>39022</v>
      </c>
      <c r="B144" s="77">
        <v>3.8639999999999999</v>
      </c>
    </row>
    <row r="145" spans="1:2" x14ac:dyDescent="0.2">
      <c r="A145" s="207">
        <v>39052</v>
      </c>
      <c r="B145" s="77">
        <v>3.9209999999999998</v>
      </c>
    </row>
    <row r="146" spans="1:2" x14ac:dyDescent="0.2">
      <c r="A146" s="207">
        <v>39083</v>
      </c>
      <c r="B146" s="77">
        <v>4.0640000000000001</v>
      </c>
    </row>
    <row r="147" spans="1:2" x14ac:dyDescent="0.2">
      <c r="A147" s="207">
        <v>39114</v>
      </c>
      <c r="B147" s="77">
        <v>4.0940000000000003</v>
      </c>
    </row>
    <row r="148" spans="1:2" x14ac:dyDescent="0.2">
      <c r="A148" s="207">
        <v>39142</v>
      </c>
      <c r="B148" s="77">
        <v>4.1059999999999999</v>
      </c>
    </row>
    <row r="149" spans="1:2" x14ac:dyDescent="0.2">
      <c r="A149" s="207">
        <v>39173</v>
      </c>
      <c r="B149" s="77">
        <v>4.2530000000000001</v>
      </c>
    </row>
    <row r="150" spans="1:2" x14ac:dyDescent="0.2">
      <c r="A150" s="207">
        <v>39203</v>
      </c>
      <c r="B150" s="77">
        <v>4.3730000000000002</v>
      </c>
    </row>
    <row r="151" spans="1:2" x14ac:dyDescent="0.2">
      <c r="A151" s="207">
        <v>39234</v>
      </c>
      <c r="B151" s="77">
        <v>4.5049999999999999</v>
      </c>
    </row>
    <row r="152" spans="1:2" x14ac:dyDescent="0.2">
      <c r="A152" s="207">
        <v>39264</v>
      </c>
      <c r="B152" s="77">
        <v>4.5640000000000001</v>
      </c>
    </row>
    <row r="153" spans="1:2" x14ac:dyDescent="0.2">
      <c r="A153" s="207">
        <v>39295</v>
      </c>
      <c r="B153" s="77">
        <v>4.6660000000000004</v>
      </c>
    </row>
    <row r="154" spans="1:2" x14ac:dyDescent="0.2">
      <c r="A154" s="207">
        <v>39326</v>
      </c>
      <c r="B154" s="77">
        <v>4.7240000000000002</v>
      </c>
    </row>
    <row r="155" spans="1:2" x14ac:dyDescent="0.2">
      <c r="A155" s="207">
        <v>39356</v>
      </c>
      <c r="B155" s="77">
        <v>4.6470000000000002</v>
      </c>
    </row>
    <row r="156" spans="1:2" x14ac:dyDescent="0.2">
      <c r="A156" s="207">
        <v>39387</v>
      </c>
      <c r="B156" s="77">
        <v>4.6070000000000002</v>
      </c>
    </row>
    <row r="157" spans="1:2" x14ac:dyDescent="0.2">
      <c r="A157" s="207">
        <v>39417</v>
      </c>
      <c r="B157" s="77">
        <v>4.7930000000000001</v>
      </c>
    </row>
    <row r="158" spans="1:2" x14ac:dyDescent="0.2">
      <c r="A158" s="207">
        <v>39448</v>
      </c>
      <c r="B158" s="77">
        <v>4.4980000000000002</v>
      </c>
    </row>
    <row r="159" spans="1:2" x14ac:dyDescent="0.2">
      <c r="A159" s="207">
        <v>39479</v>
      </c>
      <c r="B159" s="77">
        <v>4.3490000000000002</v>
      </c>
    </row>
    <row r="160" spans="1:2" x14ac:dyDescent="0.2">
      <c r="A160" s="207">
        <v>39508</v>
      </c>
      <c r="B160" s="77">
        <v>4.59</v>
      </c>
    </row>
    <row r="161" spans="1:2" x14ac:dyDescent="0.2">
      <c r="A161" s="207">
        <v>39539</v>
      </c>
      <c r="B161" s="77">
        <v>4.82</v>
      </c>
    </row>
    <row r="162" spans="1:2" x14ac:dyDescent="0.2">
      <c r="A162" s="207">
        <v>39569</v>
      </c>
      <c r="B162" s="77">
        <v>4.9939999999999998</v>
      </c>
    </row>
    <row r="163" spans="1:2" x14ac:dyDescent="0.2">
      <c r="A163" s="207">
        <v>39600</v>
      </c>
      <c r="B163" s="77">
        <v>5.3609999999999998</v>
      </c>
    </row>
    <row r="164" spans="1:2" x14ac:dyDescent="0.2">
      <c r="A164" s="207">
        <v>39630</v>
      </c>
      <c r="B164" s="77">
        <v>5.3929999999999998</v>
      </c>
    </row>
    <row r="165" spans="1:2" x14ac:dyDescent="0.2">
      <c r="A165" s="207">
        <v>39661</v>
      </c>
      <c r="B165" s="77">
        <v>5.3230000000000004</v>
      </c>
    </row>
    <row r="166" spans="1:2" x14ac:dyDescent="0.2">
      <c r="A166" s="207">
        <v>39692</v>
      </c>
      <c r="B166" s="77">
        <v>5.3840000000000003</v>
      </c>
    </row>
    <row r="167" spans="1:2" x14ac:dyDescent="0.2">
      <c r="A167" s="207">
        <v>39722</v>
      </c>
      <c r="B167" s="77">
        <v>5.2480000000000002</v>
      </c>
    </row>
    <row r="168" spans="1:2" x14ac:dyDescent="0.2">
      <c r="A168" s="207">
        <v>39753</v>
      </c>
      <c r="B168" s="77">
        <v>4.3499999999999996</v>
      </c>
    </row>
    <row r="169" spans="1:2" x14ac:dyDescent="0.2">
      <c r="A169" s="207">
        <v>39783</v>
      </c>
      <c r="B169" s="77">
        <v>3.452</v>
      </c>
    </row>
    <row r="170" spans="1:2" x14ac:dyDescent="0.2">
      <c r="A170" s="207">
        <v>39814</v>
      </c>
      <c r="B170" s="77">
        <v>2.6219999999999999</v>
      </c>
    </row>
    <row r="171" spans="1:2" x14ac:dyDescent="0.2">
      <c r="A171" s="207">
        <v>39845</v>
      </c>
      <c r="B171" s="77">
        <v>2.1349999999999998</v>
      </c>
    </row>
    <row r="172" spans="1:2" x14ac:dyDescent="0.2">
      <c r="A172" s="207">
        <v>39873</v>
      </c>
      <c r="B172" s="77">
        <v>1.909</v>
      </c>
    </row>
    <row r="173" spans="1:2" x14ac:dyDescent="0.2">
      <c r="A173" s="207">
        <v>39904</v>
      </c>
      <c r="B173" s="77">
        <v>1.7709999999999999</v>
      </c>
    </row>
    <row r="174" spans="1:2" x14ac:dyDescent="0.2">
      <c r="A174" s="207">
        <v>39934</v>
      </c>
      <c r="B174" s="77">
        <v>1.6439999999999999</v>
      </c>
    </row>
    <row r="175" spans="1:2" x14ac:dyDescent="0.2">
      <c r="A175" s="207">
        <v>39965</v>
      </c>
      <c r="B175" s="77">
        <v>1.61</v>
      </c>
    </row>
    <row r="176" spans="1:2" x14ac:dyDescent="0.2">
      <c r="A176" s="207">
        <v>39995</v>
      </c>
      <c r="B176" s="77">
        <v>1.4119999999999999</v>
      </c>
    </row>
    <row r="177" spans="1:2" x14ac:dyDescent="0.2">
      <c r="A177" s="207">
        <v>40026</v>
      </c>
      <c r="B177" s="77">
        <v>1.3340000000000001</v>
      </c>
    </row>
    <row r="178" spans="1:2" x14ac:dyDescent="0.2">
      <c r="A178" s="207">
        <v>40057</v>
      </c>
      <c r="B178" s="77">
        <v>1.2609999999999999</v>
      </c>
    </row>
    <row r="179" spans="1:2" x14ac:dyDescent="0.2">
      <c r="A179" s="207">
        <v>40087</v>
      </c>
      <c r="B179" s="77">
        <v>1.2430000000000001</v>
      </c>
    </row>
    <row r="180" spans="1:2" x14ac:dyDescent="0.2">
      <c r="A180" s="207">
        <v>40118</v>
      </c>
      <c r="B180" s="77">
        <v>1.2310000000000001</v>
      </c>
    </row>
    <row r="181" spans="1:2" x14ac:dyDescent="0.2">
      <c r="A181" s="207">
        <v>40148</v>
      </c>
      <c r="B181" s="77">
        <v>1.242</v>
      </c>
    </row>
    <row r="182" spans="1:2" x14ac:dyDescent="0.2">
      <c r="A182" s="207">
        <v>40179</v>
      </c>
      <c r="B182" s="77">
        <v>1.232</v>
      </c>
    </row>
    <row r="183" spans="1:2" x14ac:dyDescent="0.2">
      <c r="A183" s="207">
        <v>40210</v>
      </c>
      <c r="B183" s="77">
        <v>1.2250000000000001</v>
      </c>
    </row>
    <row r="184" spans="1:2" x14ac:dyDescent="0.2">
      <c r="A184" s="207">
        <v>40238</v>
      </c>
      <c r="B184" s="77">
        <v>1.2150000000000001</v>
      </c>
    </row>
    <row r="185" spans="1:2" x14ac:dyDescent="0.2">
      <c r="A185" s="207">
        <v>40269</v>
      </c>
      <c r="B185" s="77">
        <v>1.2250000000000001</v>
      </c>
    </row>
    <row r="186" spans="1:2" x14ac:dyDescent="0.2">
      <c r="A186" s="207">
        <v>40299</v>
      </c>
      <c r="B186" s="77">
        <v>1.2490000000000001</v>
      </c>
    </row>
    <row r="187" spans="1:2" x14ac:dyDescent="0.2">
      <c r="A187" s="207">
        <v>40330</v>
      </c>
      <c r="B187" s="77">
        <v>1.2809999999999999</v>
      </c>
    </row>
    <row r="188" spans="1:2" x14ac:dyDescent="0.2">
      <c r="A188" s="207">
        <v>40360</v>
      </c>
      <c r="B188" s="77">
        <v>1.373</v>
      </c>
    </row>
    <row r="189" spans="1:2" x14ac:dyDescent="0.2">
      <c r="A189" s="207">
        <v>40391</v>
      </c>
      <c r="B189" s="77">
        <v>1.421</v>
      </c>
    </row>
    <row r="190" spans="1:2" x14ac:dyDescent="0.2">
      <c r="A190" s="207">
        <v>40422</v>
      </c>
      <c r="B190" s="77">
        <v>1.42</v>
      </c>
    </row>
    <row r="191" spans="1:2" x14ac:dyDescent="0.2">
      <c r="A191" s="207">
        <v>40452</v>
      </c>
      <c r="B191" s="77">
        <v>1.4950000000000001</v>
      </c>
    </row>
    <row r="192" spans="1:2" x14ac:dyDescent="0.2">
      <c r="A192" s="207">
        <v>40483</v>
      </c>
      <c r="B192" s="77">
        <v>1.54</v>
      </c>
    </row>
    <row r="193" spans="1:4" x14ac:dyDescent="0.2">
      <c r="A193" s="207">
        <v>40513</v>
      </c>
      <c r="B193" s="77">
        <v>1.526</v>
      </c>
    </row>
    <row r="194" spans="1:4" x14ac:dyDescent="0.2">
      <c r="A194" s="207">
        <v>40544</v>
      </c>
      <c r="B194" s="77">
        <v>1.55</v>
      </c>
    </row>
    <row r="195" spans="1:4" x14ac:dyDescent="0.2">
      <c r="A195" s="207">
        <v>40575</v>
      </c>
      <c r="B195" s="77">
        <v>1.714</v>
      </c>
    </row>
    <row r="196" spans="1:4" x14ac:dyDescent="0.2">
      <c r="A196" s="207">
        <v>40603</v>
      </c>
      <c r="B196" s="77">
        <v>1.9239999999999999</v>
      </c>
    </row>
    <row r="197" spans="1:4" x14ac:dyDescent="0.2">
      <c r="A197" s="207">
        <v>40634</v>
      </c>
      <c r="B197" s="77">
        <v>2.0859999999999999</v>
      </c>
    </row>
    <row r="198" spans="1:4" x14ac:dyDescent="0.2">
      <c r="A198" s="207">
        <v>40664</v>
      </c>
      <c r="B198" s="77">
        <v>2.1469999999999998</v>
      </c>
    </row>
    <row r="199" spans="1:4" x14ac:dyDescent="0.2">
      <c r="A199" s="207">
        <v>40695</v>
      </c>
      <c r="B199" s="77">
        <v>2.1440000000000001</v>
      </c>
    </row>
    <row r="200" spans="1:4" x14ac:dyDescent="0.2">
      <c r="A200" s="207">
        <v>40725</v>
      </c>
      <c r="B200" s="77">
        <v>2.1829999999999998</v>
      </c>
    </row>
    <row r="201" spans="1:4" x14ac:dyDescent="0.2">
      <c r="A201" s="207">
        <v>40756</v>
      </c>
      <c r="B201" s="77">
        <v>2.097</v>
      </c>
    </row>
    <row r="202" spans="1:4" x14ac:dyDescent="0.2">
      <c r="A202" s="207">
        <v>40787</v>
      </c>
      <c r="B202" s="77">
        <v>2.0670000000000002</v>
      </c>
    </row>
    <row r="203" spans="1:4" x14ac:dyDescent="0.2">
      <c r="A203" s="207">
        <v>40817</v>
      </c>
      <c r="B203" s="77">
        <v>2.11</v>
      </c>
      <c r="D203" s="78"/>
    </row>
    <row r="204" spans="1:4" x14ac:dyDescent="0.2">
      <c r="A204" s="207">
        <v>40848</v>
      </c>
      <c r="B204" s="77">
        <v>2.044</v>
      </c>
      <c r="D204" s="78"/>
    </row>
    <row r="205" spans="1:4" x14ac:dyDescent="0.2">
      <c r="A205" s="207">
        <v>40878</v>
      </c>
      <c r="B205" s="77">
        <v>2.004</v>
      </c>
      <c r="D205" s="78"/>
    </row>
    <row r="206" spans="1:4" x14ac:dyDescent="0.2">
      <c r="A206" s="207">
        <v>40909</v>
      </c>
      <c r="B206" s="77">
        <v>1.837</v>
      </c>
      <c r="D206" s="78"/>
    </row>
    <row r="207" spans="1:4" x14ac:dyDescent="0.2">
      <c r="A207" s="207">
        <v>40940</v>
      </c>
      <c r="B207" s="77">
        <v>1.6779999999999999</v>
      </c>
      <c r="D207" s="78"/>
    </row>
    <row r="208" spans="1:4" x14ac:dyDescent="0.2">
      <c r="A208" s="207">
        <v>40969</v>
      </c>
      <c r="B208" s="77">
        <v>1.498</v>
      </c>
    </row>
    <row r="209" spans="1:2" x14ac:dyDescent="0.2">
      <c r="A209" s="207">
        <v>41000</v>
      </c>
      <c r="B209" s="77">
        <v>1.3680000000000001</v>
      </c>
    </row>
    <row r="210" spans="1:2" x14ac:dyDescent="0.2">
      <c r="A210" s="207">
        <v>41030</v>
      </c>
      <c r="B210" s="77">
        <v>1.266</v>
      </c>
    </row>
    <row r="211" spans="1:2" x14ac:dyDescent="0.2">
      <c r="A211" s="207">
        <v>41061</v>
      </c>
      <c r="B211" s="77">
        <v>1.2190000000000001</v>
      </c>
    </row>
    <row r="212" spans="1:2" x14ac:dyDescent="0.2">
      <c r="A212" s="207">
        <v>41091</v>
      </c>
      <c r="B212" s="77">
        <v>1.0609999999999999</v>
      </c>
    </row>
    <row r="213" spans="1:2" x14ac:dyDescent="0.2">
      <c r="A213" s="207">
        <v>41122</v>
      </c>
      <c r="B213" s="77">
        <v>0.877</v>
      </c>
    </row>
    <row r="214" spans="1:2" x14ac:dyDescent="0.2">
      <c r="A214" s="207">
        <v>41153</v>
      </c>
      <c r="B214" s="77">
        <v>0.74</v>
      </c>
    </row>
    <row r="215" spans="1:2" x14ac:dyDescent="0.2">
      <c r="A215" s="207">
        <v>41183</v>
      </c>
      <c r="B215" s="77">
        <v>0.65</v>
      </c>
    </row>
    <row r="216" spans="1:2" x14ac:dyDescent="0.2">
      <c r="A216" s="207">
        <v>41214</v>
      </c>
      <c r="B216" s="77">
        <v>0.58799999999999997</v>
      </c>
    </row>
    <row r="217" spans="1:2" x14ac:dyDescent="0.2">
      <c r="A217" s="207">
        <v>41244</v>
      </c>
      <c r="B217" s="77">
        <v>0.54900000000000004</v>
      </c>
    </row>
    <row r="218" spans="1:2" x14ac:dyDescent="0.2">
      <c r="A218" s="207">
        <v>41275</v>
      </c>
      <c r="B218" s="77">
        <v>0.57499999999999996</v>
      </c>
    </row>
    <row r="219" spans="1:2" x14ac:dyDescent="0.2">
      <c r="A219" s="207">
        <v>41306</v>
      </c>
      <c r="B219" s="77">
        <v>0.59399999999999997</v>
      </c>
    </row>
    <row r="220" spans="1:2" x14ac:dyDescent="0.2">
      <c r="A220" s="207">
        <v>41334</v>
      </c>
      <c r="B220" s="77">
        <v>0.54500000000000004</v>
      </c>
    </row>
    <row r="221" spans="1:2" x14ac:dyDescent="0.2">
      <c r="A221" s="207">
        <v>41365</v>
      </c>
      <c r="B221" s="77">
        <v>0.52800000000000002</v>
      </c>
    </row>
    <row r="222" spans="1:2" x14ac:dyDescent="0.2">
      <c r="A222" s="207">
        <v>41395</v>
      </c>
      <c r="B222" s="77">
        <v>0.48399999999999999</v>
      </c>
    </row>
    <row r="223" spans="1:2" x14ac:dyDescent="0.2">
      <c r="A223" s="207">
        <v>41426</v>
      </c>
      <c r="B223" s="77">
        <v>0.50700000000000001</v>
      </c>
    </row>
    <row r="224" spans="1:2" x14ac:dyDescent="0.2">
      <c r="A224" s="207">
        <v>41456</v>
      </c>
      <c r="B224" s="77">
        <v>0.52500000000000002</v>
      </c>
    </row>
    <row r="225" spans="1:2" x14ac:dyDescent="0.2">
      <c r="A225" s="207">
        <v>41487</v>
      </c>
      <c r="B225" s="77">
        <v>0.54200000000000004</v>
      </c>
    </row>
    <row r="226" spans="1:2" x14ac:dyDescent="0.2">
      <c r="A226" s="207">
        <v>41518</v>
      </c>
      <c r="B226" s="77">
        <v>0.54300000000000004</v>
      </c>
    </row>
    <row r="227" spans="1:2" x14ac:dyDescent="0.2">
      <c r="A227" s="207">
        <v>41548</v>
      </c>
      <c r="B227" s="77">
        <v>0.54100000000000004</v>
      </c>
    </row>
    <row r="228" spans="1:2" x14ac:dyDescent="0.2">
      <c r="A228" s="207">
        <v>41579</v>
      </c>
      <c r="B228" s="77">
        <v>0.50600000000000001</v>
      </c>
    </row>
    <row r="229" spans="1:2" x14ac:dyDescent="0.2">
      <c r="A229" s="207">
        <v>41609</v>
      </c>
      <c r="B229" s="77">
        <v>0.54300000000000004</v>
      </c>
    </row>
    <row r="230" spans="1:2" x14ac:dyDescent="0.2">
      <c r="A230" s="207">
        <v>41640</v>
      </c>
      <c r="B230" s="77">
        <v>0.56200000000000006</v>
      </c>
    </row>
    <row r="231" spans="1:2" x14ac:dyDescent="0.2">
      <c r="A231" s="207">
        <v>41671</v>
      </c>
      <c r="B231" s="77">
        <v>0.54900000000000004</v>
      </c>
    </row>
    <row r="232" spans="1:2" x14ac:dyDescent="0.2">
      <c r="A232" s="207">
        <v>41699</v>
      </c>
      <c r="B232" s="77">
        <v>0.57699999999999996</v>
      </c>
    </row>
    <row r="233" spans="1:2" x14ac:dyDescent="0.2">
      <c r="A233" s="207">
        <v>41730</v>
      </c>
      <c r="B233" s="77">
        <v>0.60399999999999998</v>
      </c>
    </row>
    <row r="234" spans="1:2" x14ac:dyDescent="0.2">
      <c r="A234" s="207">
        <v>41760</v>
      </c>
      <c r="B234" s="77">
        <v>0.59199999999999997</v>
      </c>
    </row>
    <row r="235" spans="1:2" x14ac:dyDescent="0.2">
      <c r="A235" s="207">
        <v>41791</v>
      </c>
      <c r="B235" s="77">
        <v>0.51300000000000001</v>
      </c>
    </row>
    <row r="236" spans="1:2" x14ac:dyDescent="0.2">
      <c r="A236" s="207">
        <v>41821</v>
      </c>
      <c r="B236" s="77">
        <v>0.48799999999999999</v>
      </c>
    </row>
    <row r="237" spans="1:2" x14ac:dyDescent="0.2">
      <c r="A237" s="207">
        <v>41852</v>
      </c>
      <c r="B237" s="77">
        <v>0.46899999999999997</v>
      </c>
    </row>
    <row r="238" spans="1:2" x14ac:dyDescent="0.2">
      <c r="A238" s="207">
        <v>41883</v>
      </c>
      <c r="B238" s="77">
        <v>0.36199999999999999</v>
      </c>
    </row>
    <row r="239" spans="1:2" x14ac:dyDescent="0.2">
      <c r="A239" s="207">
        <v>41913</v>
      </c>
      <c r="B239" s="77">
        <v>0.33800000000000002</v>
      </c>
    </row>
    <row r="240" spans="1:2" x14ac:dyDescent="0.2">
      <c r="A240" s="207">
        <v>41944</v>
      </c>
      <c r="B240" s="77">
        <v>0.33500000000000002</v>
      </c>
    </row>
    <row r="241" spans="1:2" x14ac:dyDescent="0.2">
      <c r="A241" s="207">
        <v>41974</v>
      </c>
      <c r="B241" s="77">
        <v>0.32900000000000001</v>
      </c>
    </row>
    <row r="242" spans="1:2" x14ac:dyDescent="0.2">
      <c r="A242" s="207">
        <v>42005</v>
      </c>
      <c r="B242" s="77">
        <v>0.29799999999999999</v>
      </c>
    </row>
    <row r="243" spans="1:2" x14ac:dyDescent="0.2">
      <c r="A243" s="207">
        <v>42036</v>
      </c>
      <c r="B243" s="77">
        <v>0.255</v>
      </c>
    </row>
    <row r="244" spans="1:2" x14ac:dyDescent="0.2">
      <c r="A244" s="207">
        <v>42064</v>
      </c>
      <c r="B244" s="77">
        <v>0.21199999999999999</v>
      </c>
    </row>
    <row r="245" spans="1:2" x14ac:dyDescent="0.2">
      <c r="A245" s="207">
        <v>42095</v>
      </c>
      <c r="B245" s="77">
        <v>0.18</v>
      </c>
    </row>
    <row r="246" spans="1:2" x14ac:dyDescent="0.2">
      <c r="A246" s="207">
        <v>42125</v>
      </c>
      <c r="B246" s="77">
        <v>0.16500000000000001</v>
      </c>
    </row>
    <row r="247" spans="1:2" x14ac:dyDescent="0.2">
      <c r="A247" s="207">
        <v>42156</v>
      </c>
      <c r="B247" s="77">
        <v>0.16300000000000001</v>
      </c>
    </row>
    <row r="248" spans="1:2" x14ac:dyDescent="0.2">
      <c r="A248" s="207">
        <v>42186</v>
      </c>
      <c r="B248" s="77">
        <v>0.16700000000000001</v>
      </c>
    </row>
    <row r="249" spans="1:2" x14ac:dyDescent="0.2">
      <c r="A249" s="207">
        <v>42217</v>
      </c>
      <c r="B249" s="77">
        <v>0.161</v>
      </c>
    </row>
    <row r="250" spans="1:2" x14ac:dyDescent="0.2">
      <c r="A250" s="207">
        <v>42248</v>
      </c>
      <c r="B250" s="77">
        <v>0.154</v>
      </c>
    </row>
    <row r="251" spans="1:2" x14ac:dyDescent="0.2">
      <c r="A251" s="207">
        <v>42278</v>
      </c>
      <c r="B251" s="77">
        <v>0.128</v>
      </c>
    </row>
    <row r="252" spans="1:2" x14ac:dyDescent="0.2">
      <c r="A252" s="207">
        <v>42309</v>
      </c>
      <c r="B252" s="77">
        <v>7.9000000000000001E-2</v>
      </c>
    </row>
    <row r="253" spans="1:2" x14ac:dyDescent="0.2">
      <c r="A253" s="207">
        <v>42339</v>
      </c>
      <c r="B253" s="77">
        <v>5.8999999999999997E-2</v>
      </c>
    </row>
    <row r="254" spans="1:2" x14ac:dyDescent="0.2">
      <c r="A254" s="207">
        <v>42370</v>
      </c>
      <c r="B254" s="77">
        <v>4.2000000000000003E-2</v>
      </c>
    </row>
    <row r="255" spans="1:2" x14ac:dyDescent="0.2">
      <c r="A255" s="207">
        <v>42401</v>
      </c>
      <c r="B255" s="77">
        <v>-8.0000000000000002E-3</v>
      </c>
    </row>
    <row r="256" spans="1:2" x14ac:dyDescent="0.2">
      <c r="A256" s="207">
        <v>42430</v>
      </c>
      <c r="B256" s="77">
        <v>-1.2E-2</v>
      </c>
    </row>
    <row r="257" spans="1:2" x14ac:dyDescent="0.2">
      <c r="A257" s="207">
        <v>42461</v>
      </c>
      <c r="B257" s="77">
        <v>-0.01</v>
      </c>
    </row>
    <row r="258" spans="1:2" x14ac:dyDescent="0.2">
      <c r="A258" s="207">
        <v>42491</v>
      </c>
      <c r="B258" s="77">
        <v>-1.2999999999999999E-2</v>
      </c>
    </row>
    <row r="259" spans="1:2" x14ac:dyDescent="0.2">
      <c r="A259" s="207">
        <v>42522</v>
      </c>
      <c r="B259" s="77">
        <v>-2.8000000000000001E-2</v>
      </c>
    </row>
    <row r="260" spans="1:2" x14ac:dyDescent="0.2">
      <c r="A260" s="207">
        <v>42552</v>
      </c>
      <c r="B260" s="77">
        <v>-5.6000000000000001E-2</v>
      </c>
    </row>
    <row r="261" spans="1:2" x14ac:dyDescent="0.2">
      <c r="A261" s="207">
        <v>42583</v>
      </c>
      <c r="B261" s="77">
        <v>-4.8000000000000001E-2</v>
      </c>
    </row>
    <row r="262" spans="1:2" x14ac:dyDescent="0.2">
      <c r="A262" s="207">
        <v>42614</v>
      </c>
      <c r="B262" s="77">
        <v>-5.7000000000000002E-2</v>
      </c>
    </row>
    <row r="263" spans="1:2" x14ac:dyDescent="0.2">
      <c r="A263" s="207">
        <v>42644</v>
      </c>
      <c r="B263" s="77">
        <v>-6.9000000000000006E-2</v>
      </c>
    </row>
    <row r="264" spans="1:2" x14ac:dyDescent="0.2">
      <c r="A264" s="207">
        <v>42675</v>
      </c>
      <c r="B264" s="77">
        <v>-7.3999999999999996E-2</v>
      </c>
    </row>
    <row r="265" spans="1:2" x14ac:dyDescent="0.2">
      <c r="A265" s="208">
        <v>42705</v>
      </c>
      <c r="B265" s="77">
        <v>-0.08</v>
      </c>
    </row>
    <row r="266" spans="1:2" x14ac:dyDescent="0.2">
      <c r="A266" s="208">
        <v>42736</v>
      </c>
      <c r="B266" s="77">
        <v>-9.5000000000000001E-2</v>
      </c>
    </row>
    <row r="267" spans="1:2" x14ac:dyDescent="0.2">
      <c r="A267" s="209">
        <v>42767</v>
      </c>
      <c r="B267" s="77">
        <v>-0.106</v>
      </c>
    </row>
    <row r="268" spans="1:2" x14ac:dyDescent="0.2">
      <c r="A268" s="207">
        <v>42795</v>
      </c>
      <c r="B268" s="77">
        <v>-0.11</v>
      </c>
    </row>
    <row r="269" spans="1:2" x14ac:dyDescent="0.2">
      <c r="A269" s="213">
        <v>42826</v>
      </c>
      <c r="B269" s="214">
        <v>-0.11899999999999999</v>
      </c>
    </row>
    <row r="270" spans="1:2" x14ac:dyDescent="0.2">
      <c r="A270" s="215">
        <v>42856</v>
      </c>
      <c r="B270" s="216">
        <v>-0.127</v>
      </c>
    </row>
    <row r="271" spans="1:2" x14ac:dyDescent="0.2">
      <c r="A271" s="215">
        <v>42887</v>
      </c>
      <c r="B271" s="216">
        <v>-0.14899999999999999</v>
      </c>
    </row>
    <row r="272" spans="1:2" x14ac:dyDescent="0.2">
      <c r="A272" s="215">
        <v>42917</v>
      </c>
      <c r="B272" s="216">
        <v>-0.154</v>
      </c>
    </row>
    <row r="273" spans="1:2" x14ac:dyDescent="0.2">
      <c r="A273" s="215">
        <v>42948</v>
      </c>
      <c r="B273" s="216">
        <v>-0.156</v>
      </c>
    </row>
    <row r="274" spans="1:2" x14ac:dyDescent="0.2">
      <c r="A274" s="207">
        <v>42979</v>
      </c>
      <c r="B274" s="217">
        <v>-0.16800000000000001</v>
      </c>
    </row>
    <row r="275" spans="1:2" x14ac:dyDescent="0.2">
      <c r="A275" s="207">
        <v>43009</v>
      </c>
      <c r="B275" s="217">
        <v>-0.18</v>
      </c>
    </row>
    <row r="276" spans="1:2" x14ac:dyDescent="0.2">
      <c r="A276" s="207">
        <v>43040</v>
      </c>
      <c r="B276" s="217">
        <v>-0.189</v>
      </c>
    </row>
    <row r="277" spans="1:2" x14ac:dyDescent="0.2">
      <c r="A277" s="207">
        <v>43070</v>
      </c>
      <c r="B277" s="217">
        <v>-0.19</v>
      </c>
    </row>
    <row r="278" spans="1:2" x14ac:dyDescent="0.2">
      <c r="A278" s="207">
        <v>43101</v>
      </c>
      <c r="B278" s="217">
        <v>-0.189</v>
      </c>
    </row>
    <row r="279" spans="1:2" x14ac:dyDescent="0.2">
      <c r="A279" s="207">
        <v>43132</v>
      </c>
      <c r="B279" s="217">
        <v>-0.191</v>
      </c>
    </row>
    <row r="280" spans="1:2" x14ac:dyDescent="0.2">
      <c r="A280" s="207">
        <v>43160</v>
      </c>
      <c r="B280" s="217">
        <v>-0.191</v>
      </c>
    </row>
    <row r="281" spans="1:2" x14ac:dyDescent="0.2">
      <c r="A281" s="207">
        <v>43191</v>
      </c>
      <c r="B281" s="217">
        <v>-0.19</v>
      </c>
    </row>
    <row r="282" spans="1:2" x14ac:dyDescent="0.2">
      <c r="A282" s="207">
        <v>43221</v>
      </c>
      <c r="B282" s="217">
        <v>-0.188</v>
      </c>
    </row>
    <row r="283" spans="1:2" x14ac:dyDescent="0.2">
      <c r="A283" s="207">
        <v>43252</v>
      </c>
      <c r="B283" s="217">
        <v>-0.18099999999999999</v>
      </c>
    </row>
    <row r="284" spans="1:2" x14ac:dyDescent="0.2">
      <c r="A284" s="207">
        <v>43282</v>
      </c>
      <c r="B284" s="217">
        <v>-0.18</v>
      </c>
    </row>
    <row r="285" spans="1:2" x14ac:dyDescent="0.2">
      <c r="A285" s="207">
        <v>43313</v>
      </c>
      <c r="B285" s="217">
        <v>-0.16900000000000001</v>
      </c>
    </row>
    <row r="286" spans="1:2" x14ac:dyDescent="0.2">
      <c r="A286" s="208">
        <v>43344</v>
      </c>
      <c r="B286" s="217">
        <v>-0.16600000000000001</v>
      </c>
    </row>
    <row r="287" spans="1:2" x14ac:dyDescent="0.2">
      <c r="A287" s="208">
        <v>43374</v>
      </c>
      <c r="B287" s="217">
        <v>-0.154</v>
      </c>
    </row>
    <row r="288" spans="1:2" x14ac:dyDescent="0.2">
      <c r="A288" s="207">
        <v>43405</v>
      </c>
      <c r="B288" s="217">
        <v>-0.14699999999999999</v>
      </c>
    </row>
    <row r="289" spans="1:2" x14ac:dyDescent="0.2">
      <c r="A289" s="207">
        <v>43435</v>
      </c>
      <c r="B289" s="217">
        <v>-0.129</v>
      </c>
    </row>
    <row r="290" spans="1:2" x14ac:dyDescent="0.2">
      <c r="A290" s="207"/>
    </row>
    <row r="291" spans="1:2" x14ac:dyDescent="0.2">
      <c r="A291" s="207"/>
    </row>
    <row r="292" spans="1:2" x14ac:dyDescent="0.2">
      <c r="A292" s="207"/>
    </row>
    <row r="293" spans="1:2" x14ac:dyDescent="0.2">
      <c r="A293" s="207"/>
    </row>
    <row r="294" spans="1:2" x14ac:dyDescent="0.2">
      <c r="A294" s="207"/>
    </row>
    <row r="295" spans="1:2" x14ac:dyDescent="0.2">
      <c r="A295" s="207"/>
    </row>
    <row r="296" spans="1:2" x14ac:dyDescent="0.2">
      <c r="A296" s="207"/>
    </row>
    <row r="297" spans="1:2" x14ac:dyDescent="0.2">
      <c r="A297" s="207"/>
    </row>
    <row r="303" spans="1:2" x14ac:dyDescent="0.2">
      <c r="A303" s="209" t="s">
        <v>56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temporal</vt:lpstr>
      <vt:lpstr>CALCULADORA</vt:lpstr>
      <vt:lpstr>Hoja1</vt:lpstr>
      <vt:lpstr>euribor</vt:lpstr>
      <vt:lpstr>MESES</vt:lpstr>
      <vt:lpstr>REVISION</vt:lpstr>
      <vt:lpstr>CALCULADORA!Títulos_a_imprimir</vt:lpstr>
      <vt:lpstr>temporal!Títulos_a_imprimir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EASP</dc:creator>
  <cp:lastModifiedBy>Maria del Carmen Valcarcel Cabrera</cp:lastModifiedBy>
  <cp:lastPrinted>2016-02-01T10:17:11Z</cp:lastPrinted>
  <dcterms:created xsi:type="dcterms:W3CDTF">2016-01-15T10:17:21Z</dcterms:created>
  <dcterms:modified xsi:type="dcterms:W3CDTF">2019-01-15T10:23:22Z</dcterms:modified>
</cp:coreProperties>
</file>